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userName="Michael" algorithmName="SHA-512" hashValue="SdrAWKCGzrRsRmiKJuTFrQHEe/6e8fxTEtlHS/9DV6oPid1jgcpEv7IkdzPYwFNPe8zdqu8JudiNlM2UZXc9oA==" saltValue="m33UoRBJ1JqNf0+WdXbT9A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5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B41" i="24" l="1"/>
  <c r="E24" i="25" l="1"/>
  <c r="AG47" i="1" l="1"/>
  <c r="M21" i="33" l="1"/>
  <c r="AA17" i="33" s="1"/>
  <c r="Z17" i="33" l="1"/>
  <c r="AG48" i="1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4" i="21" s="1"/>
  <c r="U28" i="1" s="1"/>
  <c r="F23" i="21"/>
  <c r="B24" i="21"/>
  <c r="C24" i="21"/>
  <c r="F25" i="21"/>
  <c r="F26" i="21"/>
  <c r="B27" i="21"/>
  <c r="C27" i="21"/>
  <c r="F27" i="21"/>
  <c r="F28" i="21"/>
  <c r="F29" i="21"/>
  <c r="F30" i="21"/>
  <c r="F31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40" i="32"/>
  <c r="AF44" i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/>
  <c r="F18" i="6"/>
  <c r="F22" i="1" s="1"/>
  <c r="F19" i="6"/>
  <c r="F23" i="1"/>
  <c r="F20" i="6"/>
  <c r="F24" i="1" s="1"/>
  <c r="F21" i="6"/>
  <c r="F25" i="1"/>
  <c r="F22" i="6"/>
  <c r="F26" i="1" s="1"/>
  <c r="F23" i="6"/>
  <c r="F27" i="1" s="1"/>
  <c r="F4" i="6"/>
  <c r="F8" i="1"/>
  <c r="F5" i="6"/>
  <c r="F9" i="1" s="1"/>
  <c r="F6" i="6"/>
  <c r="F10" i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/>
  <c r="F14" i="7"/>
  <c r="G18" i="1" s="1"/>
  <c r="F15" i="7"/>
  <c r="G19" i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2" i="16" s="1"/>
  <c r="P16" i="1" s="1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/>
  <c r="F23" i="17"/>
  <c r="Q27" i="1" s="1"/>
  <c r="F4" i="17"/>
  <c r="Q8" i="1"/>
  <c r="F5" i="17"/>
  <c r="Q9" i="1" s="1"/>
  <c r="F6" i="17"/>
  <c r="Q10" i="1" s="1"/>
  <c r="F7" i="17"/>
  <c r="Q11" i="1"/>
  <c r="F8" i="17"/>
  <c r="Q12" i="1"/>
  <c r="F9" i="17"/>
  <c r="Q13" i="1"/>
  <c r="F10" i="17"/>
  <c r="Q14" i="1" s="1"/>
  <c r="F11" i="17"/>
  <c r="Q15" i="1" s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/>
  <c r="F29" i="19"/>
  <c r="S33" i="1"/>
  <c r="F30" i="19"/>
  <c r="S34" i="1"/>
  <c r="F25" i="19"/>
  <c r="S29" i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/>
  <c r="F35" i="20"/>
  <c r="T39" i="1"/>
  <c r="F36" i="20"/>
  <c r="T40" i="1"/>
  <c r="F37" i="20"/>
  <c r="T41" i="1"/>
  <c r="F38" i="20"/>
  <c r="T42" i="1" s="1"/>
  <c r="F39" i="20"/>
  <c r="F41" i="20" s="1"/>
  <c r="F28" i="20"/>
  <c r="T32" i="1" s="1"/>
  <c r="F29" i="20"/>
  <c r="T33" i="1" s="1"/>
  <c r="F30" i="20"/>
  <c r="T34" i="1" s="1"/>
  <c r="F25" i="20"/>
  <c r="T29" i="1"/>
  <c r="F26" i="20"/>
  <c r="T30" i="1"/>
  <c r="F13" i="20"/>
  <c r="T17" i="1"/>
  <c r="F14" i="20"/>
  <c r="T18" i="1"/>
  <c r="F15" i="20"/>
  <c r="T19" i="1"/>
  <c r="F16" i="20"/>
  <c r="T20" i="1"/>
  <c r="F17" i="20"/>
  <c r="T21" i="1"/>
  <c r="F18" i="20"/>
  <c r="T22" i="1"/>
  <c r="F19" i="20"/>
  <c r="T23" i="1"/>
  <c r="F20" i="20"/>
  <c r="T24" i="1"/>
  <c r="F21" i="20"/>
  <c r="T25" i="1"/>
  <c r="F22" i="20"/>
  <c r="T26" i="1"/>
  <c r="F23" i="20"/>
  <c r="T27" i="1"/>
  <c r="F4" i="20"/>
  <c r="T8" i="1" s="1"/>
  <c r="F5" i="20"/>
  <c r="T9" i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/>
  <c r="F29" i="22"/>
  <c r="V33" i="1" s="1"/>
  <c r="F30" i="22"/>
  <c r="V34" i="1" s="1"/>
  <c r="F25" i="22"/>
  <c r="F27" i="22" s="1"/>
  <c r="V31" i="1" s="1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 s="1"/>
  <c r="F21" i="22"/>
  <c r="V25" i="1" s="1"/>
  <c r="F22" i="22"/>
  <c r="V26" i="1"/>
  <c r="F23" i="22"/>
  <c r="V27" i="1" s="1"/>
  <c r="F4" i="22"/>
  <c r="V8" i="1"/>
  <c r="F5" i="22"/>
  <c r="V9" i="1" s="1"/>
  <c r="F6" i="22"/>
  <c r="V10" i="1" s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/>
  <c r="F11" i="23"/>
  <c r="W15" i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AD37" i="1"/>
  <c r="F34" i="30"/>
  <c r="AD38" i="1"/>
  <c r="F35" i="30"/>
  <c r="AD39" i="1"/>
  <c r="AD45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/>
  <c r="F29" i="32"/>
  <c r="AF33" i="1"/>
  <c r="F30" i="32"/>
  <c r="AF34" i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/>
  <c r="F17" i="32"/>
  <c r="AF21" i="1" s="1"/>
  <c r="F18" i="32"/>
  <c r="AF22" i="1"/>
  <c r="F19" i="32"/>
  <c r="AF23" i="1" s="1"/>
  <c r="F20" i="32"/>
  <c r="F21" i="32"/>
  <c r="AF25" i="1"/>
  <c r="F22" i="32"/>
  <c r="AF26" i="1"/>
  <c r="F23" i="32"/>
  <c r="F4" i="32"/>
  <c r="AF8" i="1"/>
  <c r="F5" i="32"/>
  <c r="AF9" i="1" s="1"/>
  <c r="F6" i="32"/>
  <c r="AF10" i="1" s="1"/>
  <c r="F7" i="32"/>
  <c r="AF11" i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R45" i="1"/>
  <c r="S45" i="1"/>
  <c r="U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18"/>
  <c r="F42" i="30"/>
  <c r="F41" i="16"/>
  <c r="F41" i="18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E27" i="25"/>
  <c r="D27" i="25"/>
  <c r="C27" i="25"/>
  <c r="D24" i="25"/>
  <c r="C24" i="25"/>
  <c r="E12" i="25"/>
  <c r="D12" i="25"/>
  <c r="C12" i="25"/>
  <c r="D31" i="24"/>
  <c r="C31" i="24"/>
  <c r="E27" i="24"/>
  <c r="D27" i="24"/>
  <c r="C27" i="24"/>
  <c r="E24" i="24"/>
  <c r="D24" i="24"/>
  <c r="C24" i="24"/>
  <c r="E12" i="24"/>
  <c r="D12" i="24"/>
  <c r="C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T28" i="1"/>
  <c r="R16" i="1"/>
  <c r="V16" i="1"/>
  <c r="AD16" i="1"/>
  <c r="F27" i="2"/>
  <c r="B31" i="1"/>
  <c r="C31" i="1"/>
  <c r="D31" i="1"/>
  <c r="R31" i="1"/>
  <c r="S31" i="1"/>
  <c r="T31" i="1"/>
  <c r="U31" i="1"/>
  <c r="AD31" i="1"/>
  <c r="AE31" i="1"/>
  <c r="R35" i="1"/>
  <c r="S35" i="1"/>
  <c r="U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31" i="32"/>
  <c r="AF35" i="1"/>
  <c r="F12" i="7"/>
  <c r="G16" i="1"/>
  <c r="F12" i="29"/>
  <c r="AC16" i="1" s="1"/>
  <c r="R46" i="1"/>
  <c r="F12" i="21"/>
  <c r="U16" i="1" s="1"/>
  <c r="C44" i="33"/>
  <c r="C40" i="33"/>
  <c r="C36" i="33"/>
  <c r="C46" i="33"/>
  <c r="C42" i="33"/>
  <c r="C38" i="33"/>
  <c r="F31" i="3"/>
  <c r="C35" i="1" s="1"/>
  <c r="F41" i="5"/>
  <c r="E44" i="1"/>
  <c r="F38" i="1"/>
  <c r="F27" i="28" l="1"/>
  <c r="AB31" i="1" s="1"/>
  <c r="F12" i="26"/>
  <c r="Z16" i="1" s="1"/>
  <c r="F31" i="26"/>
  <c r="Z35" i="1" s="1"/>
  <c r="F24" i="26"/>
  <c r="Z28" i="1" s="1"/>
  <c r="F31" i="25"/>
  <c r="Y35" i="1" s="1"/>
  <c r="U26" i="1"/>
  <c r="U46" i="1" s="1"/>
  <c r="U4" i="33" s="1"/>
  <c r="F42" i="2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AG27" i="1" s="1"/>
  <c r="B33" i="33" s="1"/>
  <c r="AF46" i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Y45" i="1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AG29" i="1" s="1"/>
  <c r="B34" i="33" s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V4" i="33" s="1"/>
  <c r="T43" i="1"/>
  <c r="T45" i="1"/>
  <c r="F31" i="20"/>
  <c r="T35" i="1" s="1"/>
  <c r="F12" i="20"/>
  <c r="T16" i="1" s="1"/>
  <c r="T46" i="1"/>
  <c r="F42" i="20"/>
  <c r="F42" i="19"/>
  <c r="F12" i="19"/>
  <c r="S16" i="1" s="1"/>
  <c r="S8" i="1"/>
  <c r="S46" i="1"/>
  <c r="F12" i="17"/>
  <c r="Q16" i="1" s="1"/>
  <c r="F42" i="17"/>
  <c r="F31" i="17"/>
  <c r="Q35" i="1" s="1"/>
  <c r="Q34" i="1"/>
  <c r="Q46" i="1"/>
  <c r="Q45" i="1"/>
  <c r="F42" i="16"/>
  <c r="P13" i="1"/>
  <c r="P46" i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AG36" i="1" s="1"/>
  <c r="B39" i="33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5" i="1"/>
  <c r="D46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F31" i="10"/>
  <c r="J35" i="1" s="1"/>
  <c r="J29" i="1"/>
  <c r="F46" i="1"/>
  <c r="F24" i="6"/>
  <c r="F28" i="1" s="1"/>
  <c r="E46" i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G12" i="1"/>
  <c r="B19" i="33" s="1"/>
  <c r="F24" i="13"/>
  <c r="M28" i="1" s="1"/>
  <c r="M45" i="1"/>
  <c r="F27" i="13"/>
  <c r="M31" i="1" s="1"/>
  <c r="F27" i="12"/>
  <c r="L31" i="1" s="1"/>
  <c r="F12" i="13"/>
  <c r="M16" i="1" s="1"/>
  <c r="F42" i="13"/>
  <c r="M46" i="1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J46" i="1" s="1"/>
  <c r="I45" i="1"/>
  <c r="I46" i="1"/>
  <c r="F42" i="9"/>
  <c r="F41" i="9"/>
  <c r="AG30" i="1" l="1"/>
  <c r="B35" i="33" s="1"/>
  <c r="Y46" i="1"/>
  <c r="Y4" i="33" s="1"/>
  <c r="AB46" i="1"/>
  <c r="AB4" i="33" s="1"/>
  <c r="AC46" i="1"/>
  <c r="AB45" i="1"/>
  <c r="AA46" i="1"/>
  <c r="AG26" i="1"/>
  <c r="B32" i="33" s="1"/>
  <c r="AG32" i="1"/>
  <c r="B36" i="33" s="1"/>
  <c r="W46" i="1"/>
  <c r="AG33" i="1"/>
  <c r="B37" i="33" s="1"/>
  <c r="O46" i="1"/>
  <c r="AG40" i="1"/>
  <c r="B43" i="33" s="1"/>
  <c r="AG10" i="1"/>
  <c r="B17" i="33" s="1"/>
  <c r="C9" i="33"/>
  <c r="D9" i="33" s="1"/>
  <c r="E9" i="33" s="1"/>
  <c r="F9" i="33" s="1"/>
  <c r="G9" i="33" s="1"/>
  <c r="H9" i="33" s="1"/>
  <c r="AG31" i="1"/>
  <c r="H23" i="33" s="1"/>
  <c r="AG38" i="1"/>
  <c r="B41" i="33" s="1"/>
  <c r="L46" i="1"/>
  <c r="B26" i="33"/>
  <c r="J45" i="1"/>
  <c r="AG43" i="1"/>
  <c r="B46" i="33" s="1"/>
  <c r="AG28" i="1" l="1"/>
  <c r="H22" i="33" s="1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A16" i="33" s="1"/>
</calcChain>
</file>

<file path=xl/sharedStrings.xml><?xml version="1.0" encoding="utf-8"?>
<sst xmlns="http://schemas.openxmlformats.org/spreadsheetml/2006/main" count="1523" uniqueCount="129">
  <si>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</si>
  <si>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</si>
  <si>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</si>
  <si>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</si>
  <si>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</si>
  <si>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</si>
  <si>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</si>
  <si>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</si>
  <si>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</si>
  <si>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</si>
  <si>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</si>
  <si>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</si>
  <si>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</si>
  <si>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</si>
  <si>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</si>
  <si>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</si>
  <si>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</si>
  <si>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</si>
  <si>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</si>
  <si>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</si>
  <si>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</si>
  <si>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</si>
  <si>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</si>
  <si>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</si>
  <si>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</si>
  <si>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</si>
  <si>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</si>
  <si>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</si>
  <si>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</si>
  <si>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</si>
  <si>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</si>
  <si>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</si>
  <si>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</si>
  <si>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</si>
  <si>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</si>
  <si>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</si>
  <si>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</si>
  <si>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</si>
  <si>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</si>
  <si>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</si>
  <si>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</si>
  <si>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</si>
  <si>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</si>
  <si>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</si>
  <si>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</si>
  <si>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</si>
  <si>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</si>
  <si>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</si>
  <si>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</si>
  <si>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</si>
  <si>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</si>
  <si>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</si>
  <si>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</si>
  <si>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</si>
  <si>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</si>
  <si>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</si>
  <si>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</si>
  <si>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</si>
  <si>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</si>
  <si>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</si>
  <si>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</si>
  <si>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</si>
  <si>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</si>
  <si>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</si>
  <si>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</si>
  <si>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</si>
  <si>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</si>
  <si>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</si>
  <si>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</si>
  <si>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</si>
  <si>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</si>
  <si>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</si>
  <si>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</si>
  <si>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</si>
  <si>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</si>
  <si>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</si>
  <si>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</si>
  <si>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</si>
  <si>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</si>
  <si>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</si>
  <si>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</si>
  <si>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</si>
  <si>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</si>
  <si>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</si>
  <si>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</si>
  <si>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</si>
  <si>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</si>
  <si>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</si>
  <si>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</si>
  <si>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</si>
  <si>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</si>
  <si>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</si>
  <si>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Precipitação por mês de 1995 a 2014</t>
  </si>
  <si>
    <t>QUEDA DE ÁRVORES</t>
  </si>
  <si>
    <t>Índice</t>
  </si>
  <si>
    <t>MÉDIA</t>
  </si>
  <si>
    <t>BOLETIM PLUVIOMÉTRICO MENSAL - AGOSTO - 2015</t>
  </si>
  <si>
    <t>São Paulo 01 de agosto de 2015</t>
  </si>
  <si>
    <t>São Paulo 02 de agosto de 2015</t>
  </si>
  <si>
    <t>São Paulo 03 de agosto de 2015</t>
  </si>
  <si>
    <t>São Paulo 04 de agosto de 2015</t>
  </si>
  <si>
    <t>São Paulo 05 de agosto de 2015</t>
  </si>
  <si>
    <t>São Paulo 06 de agosto de 2015</t>
  </si>
  <si>
    <t>São Paulo 07 de agosto de 2015</t>
  </si>
  <si>
    <t>São Paulo 08 de agosto de 2015</t>
  </si>
  <si>
    <t>São Paulo 09 de agosto de 2015</t>
  </si>
  <si>
    <t>São Paulo 10 de agosto de 2015</t>
  </si>
  <si>
    <t>São Paulo 11 de agosto de 2015</t>
  </si>
  <si>
    <t>São Paulo 12 de agosto de 2015</t>
  </si>
  <si>
    <t>São Paulo 13 de agosto de 2015</t>
  </si>
  <si>
    <t>São Paulo 14 de agosto de 2015</t>
  </si>
  <si>
    <t>São Paulo 15 de agosto de 2015</t>
  </si>
  <si>
    <t>São Paulo 16 de agosto de 2015</t>
  </si>
  <si>
    <t>São Paulo 17 de agosto de 2015</t>
  </si>
  <si>
    <t>São Paulo 18 de agosto de 2015</t>
  </si>
  <si>
    <t>São Paulo 19 de agosto de 2015</t>
  </si>
  <si>
    <t>São Paulo 20 de agosto de 2015</t>
  </si>
  <si>
    <t>São Paulo 21 de agosto de 2015</t>
  </si>
  <si>
    <t>São Paulo 22 de agosto de 2015</t>
  </si>
  <si>
    <t>São Paulo 23 de agosto de 2015</t>
  </si>
  <si>
    <t>São Paulo 24 de agosto de 2015</t>
  </si>
  <si>
    <t>São Paulo 25 de agosto de 2015</t>
  </si>
  <si>
    <t>São Paulo 26 de agosto de 2015</t>
  </si>
  <si>
    <t>São Paulo 27 de agosto de 2015</t>
  </si>
  <si>
    <t>São Paulo 28 de agosto de 2015</t>
  </si>
  <si>
    <t>São Paulo 29 de agosto de 2015</t>
  </si>
  <si>
    <t>São Paulo 30 de agosto de 2015</t>
  </si>
  <si>
    <t>São Paulo 31 de agosto de 2015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</si>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</sst>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0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16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16" borderId="13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5" fillId="0" borderId="14" xfId="0" applyFont="1" applyBorder="1" applyAlignment="1"/>
    <xf numFmtId="164" fontId="0" fillId="17" borderId="1" xfId="0" applyNumberFormat="1" applyFont="1" applyFill="1" applyBorder="1" applyAlignment="1">
      <alignment horizontal="center"/>
    </xf>
    <xf numFmtId="0" fontId="5" fillId="15" borderId="1" xfId="0" applyFont="1" applyFill="1" applyBorder="1"/>
    <xf numFmtId="0" fontId="5" fillId="15" borderId="2" xfId="0" applyFont="1" applyFill="1" applyBorder="1"/>
    <xf numFmtId="164" fontId="0" fillId="0" borderId="11" xfId="0" applyNumberFormat="1" applyFont="1" applyFill="1" applyBorder="1" applyAlignment="1">
      <alignment horizontal="center"/>
    </xf>
    <xf numFmtId="164" fontId="5" fillId="7" borderId="13" xfId="0" applyNumberFormat="1" applyFont="1" applyFill="1" applyBorder="1" applyAlignment="1">
      <alignment horizontal="center"/>
    </xf>
    <xf numFmtId="0" fontId="11" fillId="0" borderId="0" xfId="0" applyFont="1" applyBorder="1"/>
    <xf numFmtId="0" fontId="6" fillId="6" borderId="15" xfId="0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64" fontId="5" fillId="7" borderId="6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(1995-2015) - Agosto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clima!$G$15:$AA$15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clima!$G$16:$AA$16</c:f>
              <c:numCache>
                <c:formatCode>0.0</c:formatCode>
                <c:ptCount val="21"/>
                <c:pt idx="0">
                  <c:v>17.600000000000001</c:v>
                </c:pt>
                <c:pt idx="1">
                  <c:v>25.1</c:v>
                </c:pt>
                <c:pt idx="2">
                  <c:v>31.2</c:v>
                </c:pt>
                <c:pt idx="3">
                  <c:v>37.200000000000003</c:v>
                </c:pt>
                <c:pt idx="4">
                  <c:v>2.1</c:v>
                </c:pt>
                <c:pt idx="5">
                  <c:v>73.8</c:v>
                </c:pt>
                <c:pt idx="6">
                  <c:v>30.9</c:v>
                </c:pt>
                <c:pt idx="7">
                  <c:v>38.6</c:v>
                </c:pt>
                <c:pt idx="8">
                  <c:v>20.5</c:v>
                </c:pt>
                <c:pt idx="9">
                  <c:v>1.3</c:v>
                </c:pt>
                <c:pt idx="10">
                  <c:v>7.9</c:v>
                </c:pt>
                <c:pt idx="11">
                  <c:v>1.6</c:v>
                </c:pt>
                <c:pt idx="12">
                  <c:v>0</c:v>
                </c:pt>
                <c:pt idx="13">
                  <c:v>73.400000000000006</c:v>
                </c:pt>
                <c:pt idx="14">
                  <c:v>55.4</c:v>
                </c:pt>
                <c:pt idx="15">
                  <c:v>0.6</c:v>
                </c:pt>
                <c:pt idx="16">
                  <c:v>47.6</c:v>
                </c:pt>
                <c:pt idx="17">
                  <c:v>0.09</c:v>
                </c:pt>
                <c:pt idx="18">
                  <c:v>5.7</c:v>
                </c:pt>
                <c:pt idx="19">
                  <c:v>36.700000000000003</c:v>
                </c:pt>
                <c:pt idx="20">
                  <c:v>23.4969696969697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034192"/>
        <c:axId val="439014680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clima!$G$17:$AA$17</c:f>
              <c:numCache>
                <c:formatCode>0.0</c:formatCode>
                <c:ptCount val="21"/>
                <c:pt idx="0">
                  <c:v>25.3645</c:v>
                </c:pt>
                <c:pt idx="1">
                  <c:v>25.3645</c:v>
                </c:pt>
                <c:pt idx="2">
                  <c:v>25.3645</c:v>
                </c:pt>
                <c:pt idx="3">
                  <c:v>25.3645</c:v>
                </c:pt>
                <c:pt idx="4">
                  <c:v>25.3645</c:v>
                </c:pt>
                <c:pt idx="5">
                  <c:v>25.3645</c:v>
                </c:pt>
                <c:pt idx="6">
                  <c:v>25.3645</c:v>
                </c:pt>
                <c:pt idx="7">
                  <c:v>25.3645</c:v>
                </c:pt>
                <c:pt idx="8">
                  <c:v>25.3645</c:v>
                </c:pt>
                <c:pt idx="9">
                  <c:v>25.3645</c:v>
                </c:pt>
                <c:pt idx="10">
                  <c:v>25.3645</c:v>
                </c:pt>
                <c:pt idx="11">
                  <c:v>25.3645</c:v>
                </c:pt>
                <c:pt idx="12">
                  <c:v>25.3645</c:v>
                </c:pt>
                <c:pt idx="13">
                  <c:v>25.3645</c:v>
                </c:pt>
                <c:pt idx="14">
                  <c:v>25.3645</c:v>
                </c:pt>
                <c:pt idx="15">
                  <c:v>25.3645</c:v>
                </c:pt>
                <c:pt idx="16">
                  <c:v>25.3645</c:v>
                </c:pt>
                <c:pt idx="17">
                  <c:v>25.3645</c:v>
                </c:pt>
                <c:pt idx="18">
                  <c:v>25.3645</c:v>
                </c:pt>
                <c:pt idx="19">
                  <c:v>25.3645</c:v>
                </c:pt>
                <c:pt idx="20">
                  <c:v>25.3645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034192"/>
        <c:axId val="439014680"/>
      </c:lineChart>
      <c:catAx>
        <c:axId val="43903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9014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9014680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90341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Agosto 2015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19">
                  <c:v>0.22121212121212119</c:v>
                </c:pt>
                <c:pt idx="20">
                  <c:v>0.49090909090909091</c:v>
                </c:pt>
                <c:pt idx="23">
                  <c:v>2.6969696969696977</c:v>
                </c:pt>
                <c:pt idx="24">
                  <c:v>0.8606060606060606</c:v>
                </c:pt>
                <c:pt idx="26">
                  <c:v>19.22727272727273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677944"/>
        <c:axId val="436877712"/>
      </c:barChart>
      <c:catAx>
        <c:axId val="440677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687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6877712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067794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2015 - Agosto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0.25757575757575751</c:v>
                </c:pt>
                <c:pt idx="5">
                  <c:v>0.25757575757575751</c:v>
                </c:pt>
                <c:pt idx="6">
                  <c:v>0.25757575757575751</c:v>
                </c:pt>
                <c:pt idx="7">
                  <c:v>0.41212121212121211</c:v>
                </c:pt>
                <c:pt idx="8">
                  <c:v>0.49090909090909091</c:v>
                </c:pt>
                <c:pt idx="9">
                  <c:v>0.49090909090909091</c:v>
                </c:pt>
                <c:pt idx="10">
                  <c:v>0.49090909090909091</c:v>
                </c:pt>
                <c:pt idx="11">
                  <c:v>0.49090909090909091</c:v>
                </c:pt>
                <c:pt idx="12">
                  <c:v>13.721212121212117</c:v>
                </c:pt>
                <c:pt idx="13">
                  <c:v>14.099999999999996</c:v>
                </c:pt>
                <c:pt idx="14">
                  <c:v>14.099999999999996</c:v>
                </c:pt>
                <c:pt idx="15">
                  <c:v>20.209090909090904</c:v>
                </c:pt>
                <c:pt idx="16">
                  <c:v>22.003030303030297</c:v>
                </c:pt>
                <c:pt idx="17">
                  <c:v>22.003030303030297</c:v>
                </c:pt>
                <c:pt idx="18">
                  <c:v>22.003030303030297</c:v>
                </c:pt>
                <c:pt idx="19">
                  <c:v>22.003030303030297</c:v>
                </c:pt>
                <c:pt idx="20">
                  <c:v>22.003030303030297</c:v>
                </c:pt>
                <c:pt idx="21">
                  <c:v>22.003030303030297</c:v>
                </c:pt>
                <c:pt idx="22">
                  <c:v>22.003030303030297</c:v>
                </c:pt>
                <c:pt idx="23">
                  <c:v>22.003030303030297</c:v>
                </c:pt>
                <c:pt idx="24">
                  <c:v>22.003030303030297</c:v>
                </c:pt>
                <c:pt idx="25">
                  <c:v>26.68787878787878</c:v>
                </c:pt>
                <c:pt idx="26">
                  <c:v>27.95757575757575</c:v>
                </c:pt>
                <c:pt idx="27">
                  <c:v>28.151515151515145</c:v>
                </c:pt>
                <c:pt idx="28">
                  <c:v>28.151515151515145</c:v>
                </c:pt>
                <c:pt idx="29">
                  <c:v>28.151515151515145</c:v>
                </c:pt>
                <c:pt idx="30">
                  <c:v>36.705454545454543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78096"/>
        <c:axId val="441174968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0.22121212121212119</c:v>
                </c:pt>
                <c:pt idx="20">
                  <c:v>0.71212121212121215</c:v>
                </c:pt>
                <c:pt idx="21">
                  <c:v>0.71212121212121215</c:v>
                </c:pt>
                <c:pt idx="22">
                  <c:v>0.71212121212121215</c:v>
                </c:pt>
                <c:pt idx="23">
                  <c:v>3.4090909090909101</c:v>
                </c:pt>
                <c:pt idx="24">
                  <c:v>4.2696969696969704</c:v>
                </c:pt>
                <c:pt idx="25">
                  <c:v>4.2696969696969704</c:v>
                </c:pt>
                <c:pt idx="26">
                  <c:v>23.4969696969697</c:v>
                </c:pt>
                <c:pt idx="27">
                  <c:v>23.4969696969697</c:v>
                </c:pt>
                <c:pt idx="28">
                  <c:v>23.4969696969697</c:v>
                </c:pt>
                <c:pt idx="29">
                  <c:v>23.4969696969697</c:v>
                </c:pt>
                <c:pt idx="30">
                  <c:v>23.4969696969697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25.3645</c:v>
                </c:pt>
                <c:pt idx="1">
                  <c:v>25.3645</c:v>
                </c:pt>
                <c:pt idx="2">
                  <c:v>25.3645</c:v>
                </c:pt>
                <c:pt idx="3">
                  <c:v>25.3645</c:v>
                </c:pt>
                <c:pt idx="4">
                  <c:v>25.3645</c:v>
                </c:pt>
                <c:pt idx="5">
                  <c:v>25.3645</c:v>
                </c:pt>
                <c:pt idx="6">
                  <c:v>25.3645</c:v>
                </c:pt>
                <c:pt idx="7">
                  <c:v>25.3645</c:v>
                </c:pt>
                <c:pt idx="8">
                  <c:v>25.3645</c:v>
                </c:pt>
                <c:pt idx="9">
                  <c:v>25.3645</c:v>
                </c:pt>
                <c:pt idx="10">
                  <c:v>25.3645</c:v>
                </c:pt>
                <c:pt idx="11">
                  <c:v>25.3645</c:v>
                </c:pt>
                <c:pt idx="12">
                  <c:v>25.3645</c:v>
                </c:pt>
                <c:pt idx="13">
                  <c:v>25.3645</c:v>
                </c:pt>
                <c:pt idx="14">
                  <c:v>25.3645</c:v>
                </c:pt>
                <c:pt idx="15">
                  <c:v>25.3645</c:v>
                </c:pt>
                <c:pt idx="16">
                  <c:v>25.3645</c:v>
                </c:pt>
                <c:pt idx="17">
                  <c:v>25.3645</c:v>
                </c:pt>
                <c:pt idx="18">
                  <c:v>25.3645</c:v>
                </c:pt>
                <c:pt idx="19">
                  <c:v>25.3645</c:v>
                </c:pt>
                <c:pt idx="20">
                  <c:v>25.3645</c:v>
                </c:pt>
                <c:pt idx="21">
                  <c:v>25.3645</c:v>
                </c:pt>
                <c:pt idx="22">
                  <c:v>25.3645</c:v>
                </c:pt>
                <c:pt idx="23">
                  <c:v>25.3645</c:v>
                </c:pt>
                <c:pt idx="24">
                  <c:v>25.3645</c:v>
                </c:pt>
                <c:pt idx="25">
                  <c:v>25.3645</c:v>
                </c:pt>
                <c:pt idx="26">
                  <c:v>25.3645</c:v>
                </c:pt>
                <c:pt idx="27">
                  <c:v>25.3645</c:v>
                </c:pt>
                <c:pt idx="28">
                  <c:v>25.3645</c:v>
                </c:pt>
                <c:pt idx="29">
                  <c:v>25.3645</c:v>
                </c:pt>
                <c:pt idx="30">
                  <c:v>25.3645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175352"/>
        <c:axId val="188068800"/>
      </c:lineChart>
      <c:catAx>
        <c:axId val="43687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174968"/>
        <c:crosses val="autoZero"/>
        <c:auto val="0"/>
        <c:lblAlgn val="ctr"/>
        <c:lblOffset val="100"/>
        <c:noMultiLvlLbl val="0"/>
      </c:catAx>
      <c:valAx>
        <c:axId val="44117496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36878096"/>
        <c:crosses val="autoZero"/>
        <c:crossBetween val="between"/>
      </c:valAx>
      <c:catAx>
        <c:axId val="441175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88068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068800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4117535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Agosto 2015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-2.7748872702046735E-3"/>
                  <c:y val="-4.4893378226711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7748872702046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6233090530697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7748872702046479E-3"/>
                  <c:y val="-2.244668911335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937218175511569E-3"/>
                  <c:y val="-4.1151787985519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4.1623309053069723E-3"/>
                  <c:y val="-4.11517879855191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4.16233090530697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2.7748872702046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4.1623309053070738E-3"/>
                  <c:y val="-8.23035759710383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1.0174469121081534E-16"/>
                  <c:y val="-8.23035759710383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22.9</c:v>
                </c:pt>
                <c:pt idx="1">
                  <c:v>28.6</c:v>
                </c:pt>
                <c:pt idx="2">
                  <c:v>21.5</c:v>
                </c:pt>
                <c:pt idx="3">
                  <c:v>23.3</c:v>
                </c:pt>
                <c:pt idx="4">
                  <c:v>26.6</c:v>
                </c:pt>
                <c:pt idx="5">
                  <c:v>25.8</c:v>
                </c:pt>
                <c:pt idx="6">
                  <c:v>28</c:v>
                </c:pt>
                <c:pt idx="7">
                  <c:v>25.8</c:v>
                </c:pt>
                <c:pt idx="8">
                  <c:v>25.700000000000003</c:v>
                </c:pt>
                <c:pt idx="9">
                  <c:v>25.3</c:v>
                </c:pt>
                <c:pt idx="10">
                  <c:v>25.400000000000002</c:v>
                </c:pt>
                <c:pt idx="11">
                  <c:v>18.600000000000001</c:v>
                </c:pt>
                <c:pt idx="12">
                  <c:v>21.8</c:v>
                </c:pt>
                <c:pt idx="13">
                  <c:v>26.2</c:v>
                </c:pt>
                <c:pt idx="14">
                  <c:v>18.599999999999998</c:v>
                </c:pt>
                <c:pt idx="15">
                  <c:v>24.4</c:v>
                </c:pt>
                <c:pt idx="16">
                  <c:v>27.3</c:v>
                </c:pt>
                <c:pt idx="17">
                  <c:v>17.7</c:v>
                </c:pt>
                <c:pt idx="18">
                  <c:v>22.1</c:v>
                </c:pt>
                <c:pt idx="19">
                  <c:v>24.9</c:v>
                </c:pt>
                <c:pt idx="20">
                  <c:v>24.9</c:v>
                </c:pt>
                <c:pt idx="21">
                  <c:v>22.2</c:v>
                </c:pt>
                <c:pt idx="22">
                  <c:v>24.7</c:v>
                </c:pt>
                <c:pt idx="23">
                  <c:v>24.300000000000004</c:v>
                </c:pt>
                <c:pt idx="24">
                  <c:v>16</c:v>
                </c:pt>
                <c:pt idx="25">
                  <c:v>24.7</c:v>
                </c:pt>
                <c:pt idx="26">
                  <c:v>18.899999999999999</c:v>
                </c:pt>
                <c:pt idx="27">
                  <c:v>18.100000000000001</c:v>
                </c:pt>
                <c:pt idx="28">
                  <c:v>20.9</c:v>
                </c:pt>
                <c:pt idx="29">
                  <c:v>24.2</c:v>
                </c:pt>
                <c:pt idx="30">
                  <c:v>21.6</c:v>
                </c:pt>
                <c:pt idx="31">
                  <c:v>36.4</c:v>
                </c:pt>
                <c:pt idx="3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69584"/>
        <c:axId val="188069976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25.3645</c:v>
                </c:pt>
                <c:pt idx="1">
                  <c:v>25.3645</c:v>
                </c:pt>
                <c:pt idx="2">
                  <c:v>25.3645</c:v>
                </c:pt>
                <c:pt idx="3">
                  <c:v>25.3645</c:v>
                </c:pt>
                <c:pt idx="4">
                  <c:v>25.3645</c:v>
                </c:pt>
                <c:pt idx="5">
                  <c:v>25.3645</c:v>
                </c:pt>
                <c:pt idx="6">
                  <c:v>25.3645</c:v>
                </c:pt>
                <c:pt idx="7">
                  <c:v>25.3645</c:v>
                </c:pt>
                <c:pt idx="8">
                  <c:v>25.3645</c:v>
                </c:pt>
                <c:pt idx="9">
                  <c:v>25.3645</c:v>
                </c:pt>
                <c:pt idx="10">
                  <c:v>25.3645</c:v>
                </c:pt>
                <c:pt idx="11">
                  <c:v>25.3645</c:v>
                </c:pt>
                <c:pt idx="12">
                  <c:v>25.3645</c:v>
                </c:pt>
                <c:pt idx="13">
                  <c:v>25.3645</c:v>
                </c:pt>
                <c:pt idx="14">
                  <c:v>25.3645</c:v>
                </c:pt>
                <c:pt idx="15">
                  <c:v>25.3645</c:v>
                </c:pt>
                <c:pt idx="16">
                  <c:v>25.3645</c:v>
                </c:pt>
                <c:pt idx="17">
                  <c:v>25.3645</c:v>
                </c:pt>
                <c:pt idx="18">
                  <c:v>25.3645</c:v>
                </c:pt>
                <c:pt idx="19">
                  <c:v>25.3645</c:v>
                </c:pt>
                <c:pt idx="20">
                  <c:v>25.3645</c:v>
                </c:pt>
                <c:pt idx="21">
                  <c:v>25.3645</c:v>
                </c:pt>
                <c:pt idx="22">
                  <c:v>25.3645</c:v>
                </c:pt>
                <c:pt idx="23">
                  <c:v>25.3645</c:v>
                </c:pt>
                <c:pt idx="24">
                  <c:v>25.3645</c:v>
                </c:pt>
                <c:pt idx="25">
                  <c:v>25.3645</c:v>
                </c:pt>
                <c:pt idx="26">
                  <c:v>25.3645</c:v>
                </c:pt>
                <c:pt idx="27">
                  <c:v>25.3645</c:v>
                </c:pt>
                <c:pt idx="28">
                  <c:v>25.3645</c:v>
                </c:pt>
                <c:pt idx="29">
                  <c:v>25.3645</c:v>
                </c:pt>
                <c:pt idx="30">
                  <c:v>25.3645</c:v>
                </c:pt>
                <c:pt idx="31">
                  <c:v>25.3645</c:v>
                </c:pt>
                <c:pt idx="32">
                  <c:v>25.3645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69584"/>
        <c:axId val="188069976"/>
      </c:lineChart>
      <c:catAx>
        <c:axId val="18806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069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069976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06958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Agosto 2015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25.312500000000004</c:v>
                </c:pt>
                <c:pt idx="1">
                  <c:v>23.009090909090908</c:v>
                </c:pt>
                <c:pt idx="2">
                  <c:v>24.9</c:v>
                </c:pt>
                <c:pt idx="3">
                  <c:v>23.733333333333334</c:v>
                </c:pt>
                <c:pt idx="4">
                  <c:v>22.088888888888889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227232"/>
        <c:axId val="440227624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25.3645</c:v>
                </c:pt>
                <c:pt idx="1">
                  <c:v>25.3645</c:v>
                </c:pt>
                <c:pt idx="2">
                  <c:v>25.3645</c:v>
                </c:pt>
                <c:pt idx="3">
                  <c:v>25.3645</c:v>
                </c:pt>
                <c:pt idx="4">
                  <c:v>25.3645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27232"/>
        <c:axId val="440227624"/>
      </c:lineChart>
      <c:catAx>
        <c:axId val="4402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0227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227624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02272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0.91096</cdr:x>
      <cdr:y>0.23836</cdr:y>
    </cdr:from>
    <cdr:to>
      <cdr:x>0.99021</cdr:x>
      <cdr:y>0.28911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500" y="1348595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(25,4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0.90892</cdr:x>
      <cdr:y>0.61402</cdr:y>
    </cdr:from>
    <cdr:to>
      <cdr:x>0.98817</cdr:x>
      <cdr:y>0.66602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790" y="3474005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(25,4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0.90735</cdr:x>
      <cdr:y>0.38028</cdr:y>
    </cdr:from>
    <cdr:to>
      <cdr:x>0.98785</cdr:x>
      <cdr:y>0.43178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5424" y="2151582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(25,4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0.91205</cdr:x>
      <cdr:y>0.37143</cdr:y>
    </cdr:from>
    <cdr:to>
      <cdr:x>0.9913</cdr:x>
      <cdr:y>0.42143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483" y="2101483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(25,4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sqref="A1:AG48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37" ht="18" x14ac:dyDescent="0.2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37" ht="18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4" t="s">
        <v>96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9"/>
      <c r="AK6" s="129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3.1999999999999997</v>
      </c>
      <c r="Z8" s="94">
        <f>'25'!F4</f>
        <v>1.2</v>
      </c>
      <c r="AA8" s="94">
        <f>'26'!F4</f>
        <v>0</v>
      </c>
      <c r="AB8" s="94">
        <f>'27'!F4</f>
        <v>18.5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22.9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2.8000000000000003</v>
      </c>
      <c r="Z9" s="94">
        <f>'25'!F5</f>
        <v>1.3</v>
      </c>
      <c r="AA9" s="94">
        <f>'26'!F5</f>
        <v>0</v>
      </c>
      <c r="AB9" s="94">
        <f>'27'!F5</f>
        <v>24.5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28.6</v>
      </c>
      <c r="AH9" s="13"/>
      <c r="AJ9" s="14"/>
      <c r="AK9" s="15"/>
    </row>
    <row r="10" spans="1:37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0.3</v>
      </c>
      <c r="W10" s="94">
        <f>'22'!F6</f>
        <v>0</v>
      </c>
      <c r="X10" s="94">
        <f>'23'!F6</f>
        <v>0</v>
      </c>
      <c r="Y10" s="94">
        <f>'24'!F6</f>
        <v>2.4000000000000004</v>
      </c>
      <c r="Z10" s="94">
        <f>'25'!F6</f>
        <v>0.8</v>
      </c>
      <c r="AA10" s="94">
        <f>'26'!F6</f>
        <v>0</v>
      </c>
      <c r="AB10" s="94">
        <f>'27'!F6</f>
        <v>18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21.5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1.2</v>
      </c>
      <c r="W11" s="94">
        <f>'22'!F7</f>
        <v>0</v>
      </c>
      <c r="X11" s="94">
        <f>'23'!F7</f>
        <v>0</v>
      </c>
      <c r="Y11" s="94">
        <f>'24'!F7</f>
        <v>2</v>
      </c>
      <c r="Z11" s="94">
        <f>'25'!F7</f>
        <v>0.4</v>
      </c>
      <c r="AA11" s="94">
        <f>'26'!F7</f>
        <v>0</v>
      </c>
      <c r="AB11" s="94">
        <f>'27'!F7</f>
        <v>19.7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23.3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2</v>
      </c>
      <c r="Z12" s="94">
        <f>'25'!F8</f>
        <v>1.5999999999999999</v>
      </c>
      <c r="AA12" s="94">
        <f>'26'!F8</f>
        <v>0</v>
      </c>
      <c r="AB12" s="94">
        <f>'27'!F8</f>
        <v>23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26.6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1.8</v>
      </c>
      <c r="Z13" s="94">
        <f>'25'!F9</f>
        <v>2.8000000000000003</v>
      </c>
      <c r="AA13" s="94">
        <f>'26'!F9</f>
        <v>0</v>
      </c>
      <c r="AB13" s="94">
        <f>'27'!F9</f>
        <v>21.2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25.8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0.7</v>
      </c>
      <c r="V14" s="94">
        <f>'21'!F10</f>
        <v>2</v>
      </c>
      <c r="W14" s="94">
        <f>'22'!F10</f>
        <v>0</v>
      </c>
      <c r="X14" s="94">
        <f>'23'!F10</f>
        <v>0</v>
      </c>
      <c r="Y14" s="94">
        <f>'24'!F10</f>
        <v>2.4</v>
      </c>
      <c r="Z14" s="94">
        <f>'25'!F10</f>
        <v>0.9</v>
      </c>
      <c r="AA14" s="94">
        <f>'26'!F10</f>
        <v>0</v>
      </c>
      <c r="AB14" s="94">
        <f>'27'!F10</f>
        <v>22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28</v>
      </c>
      <c r="AH14" s="13"/>
      <c r="AJ14" s="14"/>
      <c r="AK14" s="17"/>
    </row>
    <row r="15" spans="1:37" x14ac:dyDescent="0.2">
      <c r="A15" s="22" t="s">
        <v>48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2.2000000000000002</v>
      </c>
      <c r="Z15" s="94">
        <f>'25'!F11</f>
        <v>0.4</v>
      </c>
      <c r="AA15" s="94">
        <f>'26'!F11</f>
        <v>0</v>
      </c>
      <c r="AB15" s="94">
        <f>'27'!F11</f>
        <v>23.2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25.8</v>
      </c>
      <c r="AH15" s="13"/>
      <c r="AJ15" s="14"/>
      <c r="AK15" s="17"/>
    </row>
    <row r="16" spans="1:37" x14ac:dyDescent="0.2">
      <c r="A16" s="18" t="s">
        <v>10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8.7499999999999994E-2</v>
      </c>
      <c r="V16" s="76">
        <f>'21'!F12</f>
        <v>0.4375</v>
      </c>
      <c r="W16" s="76">
        <f>'22'!F12</f>
        <v>0</v>
      </c>
      <c r="X16" s="76">
        <f>'23'!F12</f>
        <v>0</v>
      </c>
      <c r="Y16" s="76">
        <f>'24'!F12</f>
        <v>2.35</v>
      </c>
      <c r="Z16" s="76">
        <f>'25'!F12</f>
        <v>1.175</v>
      </c>
      <c r="AA16" s="76">
        <f>'26'!F12</f>
        <v>0</v>
      </c>
      <c r="AB16" s="76">
        <f>'27'!F12</f>
        <v>21.262499999999999</v>
      </c>
      <c r="AC16" s="76">
        <f>'28'!F12</f>
        <v>0</v>
      </c>
      <c r="AD16" s="76">
        <f>'29'!F12</f>
        <v>0</v>
      </c>
      <c r="AE16" s="76">
        <f>'30'!F12</f>
        <v>0</v>
      </c>
      <c r="AF16" s="76">
        <f>'31'!F12</f>
        <v>0</v>
      </c>
      <c r="AG16" s="19">
        <f>AVERAGE(AG8:AG15)</f>
        <v>25.312500000000004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0.3</v>
      </c>
      <c r="W17" s="94">
        <f>'22'!F13</f>
        <v>0</v>
      </c>
      <c r="X17" s="94">
        <f>'23'!F13</f>
        <v>0</v>
      </c>
      <c r="Y17" s="94">
        <f>'24'!F13</f>
        <v>2.4000000000000004</v>
      </c>
      <c r="Z17" s="94">
        <f>'25'!F13</f>
        <v>0.2</v>
      </c>
      <c r="AA17" s="94">
        <f>'26'!F13</f>
        <v>0</v>
      </c>
      <c r="AB17" s="94">
        <f>'27'!F13</f>
        <v>22.8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</v>
      </c>
      <c r="AG17" s="94">
        <f>SUM(B17:AF17)</f>
        <v>25.700000000000003</v>
      </c>
      <c r="AH17" s="13"/>
      <c r="AJ17" s="14"/>
      <c r="AK17" s="17"/>
    </row>
    <row r="18" spans="1:37" x14ac:dyDescent="0.2">
      <c r="A18" s="16" t="s">
        <v>91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2.6999999999999997</v>
      </c>
      <c r="Z18" s="94">
        <f>'25'!F14</f>
        <v>0.30000000000000004</v>
      </c>
      <c r="AA18" s="94">
        <f>'26'!F14</f>
        <v>0</v>
      </c>
      <c r="AB18" s="94">
        <f>'27'!F14</f>
        <v>22.3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25.3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1.2</v>
      </c>
      <c r="W19" s="94">
        <f>'22'!F15</f>
        <v>0</v>
      </c>
      <c r="X19" s="94">
        <f>'23'!F15</f>
        <v>0</v>
      </c>
      <c r="Y19" s="94">
        <f>'24'!F15</f>
        <v>3.1</v>
      </c>
      <c r="Z19" s="94">
        <f>'25'!F15</f>
        <v>0.5</v>
      </c>
      <c r="AA19" s="94">
        <f>'26'!F15</f>
        <v>0</v>
      </c>
      <c r="AB19" s="94">
        <f>'27'!F15</f>
        <v>20.6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>'31'!F15</f>
        <v>0</v>
      </c>
      <c r="AG19" s="94">
        <f t="shared" si="1"/>
        <v>25.400000000000002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2</v>
      </c>
      <c r="W20" s="94">
        <f>'22'!F16</f>
        <v>0</v>
      </c>
      <c r="X20" s="94">
        <f>'23'!F16</f>
        <v>0</v>
      </c>
      <c r="Y20" s="94">
        <f>'24'!F16</f>
        <v>3</v>
      </c>
      <c r="Z20" s="94">
        <f>'25'!F16</f>
        <v>0.4</v>
      </c>
      <c r="AA20" s="94">
        <f>'26'!F16</f>
        <v>0</v>
      </c>
      <c r="AB20" s="94">
        <f>'27'!F16</f>
        <v>13.2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18.600000000000001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0.4</v>
      </c>
      <c r="W21" s="94">
        <f>'22'!F17</f>
        <v>0</v>
      </c>
      <c r="X21" s="94">
        <f>'23'!F17</f>
        <v>0</v>
      </c>
      <c r="Y21" s="94">
        <f>'24'!F17</f>
        <v>2.4</v>
      </c>
      <c r="Z21" s="94">
        <f>'25'!F17</f>
        <v>0.60000000000000009</v>
      </c>
      <c r="AA21" s="94">
        <f>'26'!F17</f>
        <v>0</v>
      </c>
      <c r="AB21" s="94">
        <f>'27'!F17</f>
        <v>18.400000000000002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21.8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2.4</v>
      </c>
      <c r="Z22" s="94">
        <f>'25'!F18</f>
        <v>0.8</v>
      </c>
      <c r="AA22" s="94">
        <f>'26'!F18</f>
        <v>0</v>
      </c>
      <c r="AB22" s="94">
        <f>'27'!F18</f>
        <v>23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26.2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0.3</v>
      </c>
      <c r="W23" s="94">
        <f>'22'!F19</f>
        <v>0</v>
      </c>
      <c r="X23" s="94">
        <f>'23'!F19</f>
        <v>0</v>
      </c>
      <c r="Y23" s="94">
        <f>'24'!F19</f>
        <v>2.8</v>
      </c>
      <c r="Z23" s="94">
        <f>'25'!F19</f>
        <v>0.4</v>
      </c>
      <c r="AA23" s="94">
        <f>'26'!F19</f>
        <v>0</v>
      </c>
      <c r="AB23" s="94">
        <f>'27'!F19</f>
        <v>15.1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18.599999999999998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1.7</v>
      </c>
      <c r="W24" s="94">
        <f>'22'!F20</f>
        <v>0</v>
      </c>
      <c r="X24" s="94">
        <f>'23'!F20</f>
        <v>0</v>
      </c>
      <c r="Y24" s="94">
        <f>'24'!F20</f>
        <v>2.7</v>
      </c>
      <c r="Z24" s="94">
        <f>'25'!F20</f>
        <v>0.3</v>
      </c>
      <c r="AA24" s="94">
        <f>'26'!F20</f>
        <v>0</v>
      </c>
      <c r="AB24" s="94">
        <f>'27'!F20</f>
        <v>19.7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0</v>
      </c>
      <c r="AG24" s="94">
        <f t="shared" si="1"/>
        <v>24.4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3.5</v>
      </c>
      <c r="V25" s="94">
        <f>'21'!F21</f>
        <v>0.2</v>
      </c>
      <c r="W25" s="94">
        <f>'22'!F21</f>
        <v>0</v>
      </c>
      <c r="X25" s="94">
        <f>'23'!F21</f>
        <v>0</v>
      </c>
      <c r="Y25" s="94">
        <f>'24'!F21</f>
        <v>2.4</v>
      </c>
      <c r="Z25" s="94">
        <f>'25'!F21</f>
        <v>0.2</v>
      </c>
      <c r="AA25" s="94">
        <f>'26'!F21</f>
        <v>0</v>
      </c>
      <c r="AB25" s="94">
        <f>'27'!F21</f>
        <v>21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27.3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2.5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2.4</v>
      </c>
      <c r="Z26" s="94">
        <f>'25'!F22</f>
        <v>0.30000000000000004</v>
      </c>
      <c r="AA26" s="94">
        <f>'26'!F22</f>
        <v>0</v>
      </c>
      <c r="AB26" s="94">
        <f>'27'!F22</f>
        <v>12.5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17.7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3.4</v>
      </c>
      <c r="Z27" s="94">
        <f>'25'!F23</f>
        <v>0.4</v>
      </c>
      <c r="AA27" s="94">
        <f>'26'!F23</f>
        <v>0</v>
      </c>
      <c r="AB27" s="94">
        <f>'27'!F23</f>
        <v>18.3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22.1</v>
      </c>
      <c r="AH27" s="13"/>
      <c r="AJ27" s="14"/>
      <c r="AK27" s="17"/>
    </row>
    <row r="28" spans="1:37" s="6" customFormat="1" x14ac:dyDescent="0.2">
      <c r="A28" s="18" t="s">
        <v>22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0</v>
      </c>
      <c r="R28" s="76">
        <f>'17'!F24</f>
        <v>0</v>
      </c>
      <c r="S28" s="76">
        <f>'18'!F24</f>
        <v>0</v>
      </c>
      <c r="T28" s="76">
        <f>'19'!F24</f>
        <v>0</v>
      </c>
      <c r="U28" s="76">
        <f>'20'!F24</f>
        <v>0.54545454545454541</v>
      </c>
      <c r="V28" s="76">
        <f>'21'!F24</f>
        <v>0.55454545454545456</v>
      </c>
      <c r="W28" s="76">
        <f>'22'!F24</f>
        <v>0</v>
      </c>
      <c r="X28" s="76">
        <f>'23'!F24</f>
        <v>0</v>
      </c>
      <c r="Y28" s="76">
        <f>'24'!F24</f>
        <v>2.6999999999999997</v>
      </c>
      <c r="Z28" s="76">
        <f>'25'!F24</f>
        <v>0.4</v>
      </c>
      <c r="AA28" s="76">
        <f>'26'!F24</f>
        <v>0</v>
      </c>
      <c r="AB28" s="76">
        <f>'27'!F24</f>
        <v>18.809090909090909</v>
      </c>
      <c r="AC28" s="76">
        <f>'28'!F24</f>
        <v>0</v>
      </c>
      <c r="AD28" s="76">
        <f>'29'!F24</f>
        <v>0</v>
      </c>
      <c r="AE28" s="76">
        <f>'30'!F24</f>
        <v>0</v>
      </c>
      <c r="AF28" s="76">
        <f>'31'!F24</f>
        <v>0</v>
      </c>
      <c r="AG28" s="19">
        <f>AVERAGE(AG17:AG27)</f>
        <v>23.009090909090908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2.4000000000000004</v>
      </c>
      <c r="Z29" s="94">
        <f>'25'!F25</f>
        <v>0.5</v>
      </c>
      <c r="AA29" s="94">
        <f>'26'!F25</f>
        <v>0</v>
      </c>
      <c r="AB29" s="94">
        <f>'27'!F25</f>
        <v>22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24.9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2.8</v>
      </c>
      <c r="Z30" s="94">
        <f>'25'!F26</f>
        <v>1.2</v>
      </c>
      <c r="AA30" s="94">
        <f>'26'!F26</f>
        <v>0</v>
      </c>
      <c r="AB30" s="94">
        <f>'27'!F26</f>
        <v>20.9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24.9</v>
      </c>
      <c r="AH30" s="13"/>
      <c r="AJ30" s="14"/>
      <c r="AK30" s="17"/>
    </row>
    <row r="31" spans="1:37" x14ac:dyDescent="0.2">
      <c r="A31" s="18" t="s">
        <v>25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2.6</v>
      </c>
      <c r="Z31" s="76">
        <f>'25'!F27</f>
        <v>0.85</v>
      </c>
      <c r="AA31" s="76">
        <f>'26'!F27</f>
        <v>0</v>
      </c>
      <c r="AB31" s="76">
        <f>'27'!F27</f>
        <v>21.45</v>
      </c>
      <c r="AC31" s="76">
        <f>'28'!F27</f>
        <v>0</v>
      </c>
      <c r="AD31" s="76">
        <f>'29'!F27</f>
        <v>0</v>
      </c>
      <c r="AE31" s="76">
        <f>'30'!F27</f>
        <v>0</v>
      </c>
      <c r="AF31" s="76">
        <f>'31'!F27</f>
        <v>0</v>
      </c>
      <c r="AG31" s="19">
        <f>AVERAGE(AG29:AG30)</f>
        <v>24.9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3.6</v>
      </c>
      <c r="Z32" s="94">
        <f>'25'!F28</f>
        <v>1.5000000000000002</v>
      </c>
      <c r="AA32" s="94">
        <f>'26'!F28</f>
        <v>0</v>
      </c>
      <c r="AB32" s="94">
        <f>'27'!F28</f>
        <v>17.099999999999998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'31'!F28</f>
        <v>0</v>
      </c>
      <c r="AG32" s="94">
        <f>SUM(B32:AF32)</f>
        <v>22.2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2.6</v>
      </c>
      <c r="Z33" s="94">
        <f>'25'!F29</f>
        <v>1.4</v>
      </c>
      <c r="AA33" s="94">
        <f>'26'!F29</f>
        <v>0</v>
      </c>
      <c r="AB33" s="94">
        <f>'27'!F29</f>
        <v>20.7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24.7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2.6</v>
      </c>
      <c r="Z34" s="94">
        <f>'25'!F30</f>
        <v>1</v>
      </c>
      <c r="AA34" s="94">
        <f>'26'!F30</f>
        <v>0</v>
      </c>
      <c r="AB34" s="94">
        <f>'27'!F30</f>
        <v>20.700000000000003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0</v>
      </c>
      <c r="AG34" s="94">
        <f>SUM(B34:AF34)</f>
        <v>24.300000000000004</v>
      </c>
      <c r="AH34" s="13"/>
      <c r="AJ34" s="14"/>
      <c r="AK34" s="17"/>
    </row>
    <row r="35" spans="1:37" x14ac:dyDescent="0.2">
      <c r="A35" s="18" t="s">
        <v>29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2.9333333333333336</v>
      </c>
      <c r="Z35" s="76">
        <f>'25'!F31</f>
        <v>1.3</v>
      </c>
      <c r="AA35" s="76">
        <f>'26'!F31</f>
        <v>0</v>
      </c>
      <c r="AB35" s="76">
        <f>'27'!F31</f>
        <v>19.5</v>
      </c>
      <c r="AC35" s="76">
        <f>'28'!F31</f>
        <v>0</v>
      </c>
      <c r="AD35" s="76">
        <f>'29'!F31</f>
        <v>0</v>
      </c>
      <c r="AE35" s="76">
        <f>'30'!F31</f>
        <v>0</v>
      </c>
      <c r="AF35" s="76">
        <f>'31'!F31</f>
        <v>0</v>
      </c>
      <c r="AG35" s="19">
        <f>AVERAGE(AG32:AG34)</f>
        <v>23.733333333333334</v>
      </c>
      <c r="AH35" s="13"/>
      <c r="AJ35" s="14"/>
      <c r="AK35" s="14"/>
    </row>
    <row r="36" spans="1:37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2.6</v>
      </c>
      <c r="Z36" s="94">
        <f>'25'!F32</f>
        <v>1.2000000000000002</v>
      </c>
      <c r="AA36" s="94">
        <f>'26'!F32</f>
        <v>0</v>
      </c>
      <c r="AB36" s="94">
        <f>'27'!F32</f>
        <v>12.2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16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3.0999999999999996</v>
      </c>
      <c r="Z37" s="94">
        <f>'25'!F33</f>
        <v>1.6</v>
      </c>
      <c r="AA37" s="94">
        <f>'26'!F33</f>
        <v>0</v>
      </c>
      <c r="AB37" s="94">
        <f>'27'!F33</f>
        <v>20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24.7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0.6</v>
      </c>
      <c r="V38" s="94">
        <f>'21'!F34</f>
        <v>1.1000000000000001</v>
      </c>
      <c r="W38" s="94">
        <f>'22'!F34</f>
        <v>0</v>
      </c>
      <c r="X38" s="94">
        <f>'23'!F34</f>
        <v>0</v>
      </c>
      <c r="Y38" s="94">
        <f>'24'!F34</f>
        <v>2.4000000000000004</v>
      </c>
      <c r="Z38" s="94">
        <f>'25'!F34</f>
        <v>1.8000000000000003</v>
      </c>
      <c r="AA38" s="94">
        <f>'26'!F34</f>
        <v>0</v>
      </c>
      <c r="AB38" s="94">
        <f>'27'!F34</f>
        <v>13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18.899999999999999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1.3</v>
      </c>
      <c r="W39" s="94">
        <f>'22'!F35</f>
        <v>0</v>
      </c>
      <c r="X39" s="94">
        <f>'23'!F35</f>
        <v>0</v>
      </c>
      <c r="Y39" s="94">
        <f>'24'!F35</f>
        <v>3.2</v>
      </c>
      <c r="Z39" s="94">
        <f>'25'!F35</f>
        <v>0.60000000000000009</v>
      </c>
      <c r="AA39" s="94">
        <f>'26'!F35</f>
        <v>0</v>
      </c>
      <c r="AB39" s="94">
        <f>'27'!F35</f>
        <v>13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18.100000000000001</v>
      </c>
      <c r="AH39" s="13"/>
      <c r="AJ39" s="14"/>
      <c r="AK39" s="17"/>
    </row>
    <row r="40" spans="1:37" x14ac:dyDescent="0.2">
      <c r="A40" s="16" t="s">
        <v>47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0.7</v>
      </c>
      <c r="W40" s="94">
        <f>'22'!F36</f>
        <v>0</v>
      </c>
      <c r="X40" s="94">
        <f>'23'!F36</f>
        <v>0</v>
      </c>
      <c r="Y40" s="94">
        <f>'24'!F36</f>
        <v>4</v>
      </c>
      <c r="Z40" s="94">
        <f>'25'!F36</f>
        <v>0.8</v>
      </c>
      <c r="AA40" s="94">
        <f>'26'!F36</f>
        <v>0</v>
      </c>
      <c r="AB40" s="94">
        <f>'27'!F36</f>
        <v>15.399999999999999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20.9</v>
      </c>
      <c r="AH40" s="13"/>
      <c r="AJ40" s="14"/>
      <c r="AK40" s="17"/>
    </row>
    <row r="41" spans="1:37" x14ac:dyDescent="0.2">
      <c r="A41" s="16" t="s">
        <v>33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0.3</v>
      </c>
      <c r="W41" s="94">
        <f>'22'!F37</f>
        <v>0</v>
      </c>
      <c r="X41" s="94">
        <f>'23'!F37</f>
        <v>0</v>
      </c>
      <c r="Y41" s="94">
        <f>'24'!F37</f>
        <v>3.4</v>
      </c>
      <c r="Z41" s="94">
        <f>'25'!F37</f>
        <v>1.2</v>
      </c>
      <c r="AA41" s="94">
        <f>'26'!F37</f>
        <v>0</v>
      </c>
      <c r="AB41" s="94">
        <f>'27'!F37</f>
        <v>19.3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>'31'!F37</f>
        <v>0</v>
      </c>
      <c r="AG41" s="94">
        <f t="shared" si="2"/>
        <v>24.2</v>
      </c>
      <c r="AH41" s="13"/>
      <c r="AJ41" s="14"/>
      <c r="AK41" s="17"/>
    </row>
    <row r="42" spans="1:37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3</v>
      </c>
      <c r="Z42" s="94">
        <f>'25'!F38</f>
        <v>0.60000000000000009</v>
      </c>
      <c r="AA42" s="94">
        <f>'26'!F38</f>
        <v>0</v>
      </c>
      <c r="AB42" s="94">
        <f>'27'!F38</f>
        <v>18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21.6</v>
      </c>
      <c r="AH42" s="13"/>
      <c r="AJ42" s="14"/>
      <c r="AK42" s="17"/>
    </row>
    <row r="43" spans="1:37" x14ac:dyDescent="0.2">
      <c r="A43" s="16" t="s">
        <v>35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3.2</v>
      </c>
      <c r="W43" s="94">
        <f>'22'!F39</f>
        <v>0</v>
      </c>
      <c r="X43" s="94">
        <f>'23'!F39</f>
        <v>0</v>
      </c>
      <c r="Y43" s="94">
        <f>'24'!F39</f>
        <v>2.6</v>
      </c>
      <c r="Z43" s="94">
        <f>'25'!F39</f>
        <v>0.4</v>
      </c>
      <c r="AA43" s="94">
        <f>'26'!F39</f>
        <v>0</v>
      </c>
      <c r="AB43" s="94">
        <f>'27'!F39</f>
        <v>30.2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>'31'!F39</f>
        <v>0</v>
      </c>
      <c r="AG43" s="94">
        <f>SUM(B43:AF43)</f>
        <v>36.4</v>
      </c>
      <c r="AH43" s="13"/>
      <c r="AJ43" s="14"/>
      <c r="AK43" s="17"/>
    </row>
    <row r="44" spans="1:37" x14ac:dyDescent="0.2">
      <c r="A44" s="16" t="s">
        <v>89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2.2000000000000002</v>
      </c>
      <c r="Z44" s="94">
        <f>'25'!F40</f>
        <v>0.8</v>
      </c>
      <c r="AA44" s="94">
        <f>'26'!F40</f>
        <v>0</v>
      </c>
      <c r="AB44" s="94">
        <f>'27'!F40</f>
        <v>15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>'31'!F40</f>
        <v>0</v>
      </c>
      <c r="AG44" s="94">
        <f>SUM(B44:AF44)</f>
        <v>18</v>
      </c>
      <c r="AH44" s="13"/>
      <c r="AJ44" s="14"/>
      <c r="AK44" s="17"/>
    </row>
    <row r="45" spans="1:37" x14ac:dyDescent="0.2">
      <c r="A45" s="18" t="s">
        <v>36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0</v>
      </c>
      <c r="U45" s="19">
        <f t="shared" si="3"/>
        <v>6.6666666666666666E-2</v>
      </c>
      <c r="V45" s="19">
        <f t="shared" si="3"/>
        <v>0.73333333333333339</v>
      </c>
      <c r="W45" s="19">
        <f t="shared" si="3"/>
        <v>0</v>
      </c>
      <c r="X45" s="19">
        <f t="shared" si="3"/>
        <v>0</v>
      </c>
      <c r="Y45" s="19">
        <f t="shared" si="3"/>
        <v>2.9444444444444446</v>
      </c>
      <c r="Z45" s="19">
        <f t="shared" si="3"/>
        <v>1.0000000000000002</v>
      </c>
      <c r="AA45" s="19">
        <f t="shared" si="3"/>
        <v>0</v>
      </c>
      <c r="AB45" s="19">
        <f t="shared" si="3"/>
        <v>17.344444444444445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 t="shared" si="3"/>
        <v>0</v>
      </c>
      <c r="AG45" s="19">
        <f>AVERAGE(AG36:AG44)</f>
        <v>22.088888888888889</v>
      </c>
      <c r="AH45" s="13"/>
      <c r="AJ45" s="14"/>
      <c r="AK45" s="14"/>
    </row>
    <row r="46" spans="1:37" x14ac:dyDescent="0.2">
      <c r="A46" s="23" t="s">
        <v>37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0</v>
      </c>
      <c r="T46" s="24">
        <f t="shared" si="4"/>
        <v>0</v>
      </c>
      <c r="U46" s="114">
        <f t="shared" si="4"/>
        <v>0.22121212121212119</v>
      </c>
      <c r="V46" s="114">
        <f t="shared" si="4"/>
        <v>0.49090909090909091</v>
      </c>
      <c r="W46" s="114">
        <f t="shared" si="4"/>
        <v>0</v>
      </c>
      <c r="X46" s="114">
        <f t="shared" si="4"/>
        <v>0</v>
      </c>
      <c r="Y46" s="114">
        <f t="shared" si="4"/>
        <v>2.6969696969696977</v>
      </c>
      <c r="Z46" s="114">
        <f t="shared" si="4"/>
        <v>0.8606060606060606</v>
      </c>
      <c r="AA46" s="114">
        <f t="shared" si="4"/>
        <v>0</v>
      </c>
      <c r="AB46" s="114">
        <f t="shared" si="4"/>
        <v>19.22727272727273</v>
      </c>
      <c r="AC46" s="114">
        <f t="shared" si="4"/>
        <v>0</v>
      </c>
      <c r="AD46" s="114">
        <f t="shared" si="4"/>
        <v>0</v>
      </c>
      <c r="AE46" s="114">
        <f t="shared" si="4"/>
        <v>0</v>
      </c>
      <c r="AF46" s="114">
        <f t="shared" si="4"/>
        <v>0</v>
      </c>
      <c r="AG46" s="114">
        <f>SUM(B46:AF46)</f>
        <v>23.4969696969697</v>
      </c>
      <c r="AH46" s="13"/>
      <c r="AJ46" s="25"/>
      <c r="AK46" s="26"/>
    </row>
    <row r="47" spans="1:37" x14ac:dyDescent="0.2">
      <c r="A47" s="88" t="s">
        <v>38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113">
        <v>0</v>
      </c>
      <c r="U47" s="116">
        <v>0</v>
      </c>
      <c r="V47" s="115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0</v>
      </c>
      <c r="AB47" s="115">
        <v>8</v>
      </c>
      <c r="AC47" s="115">
        <v>0</v>
      </c>
      <c r="AD47" s="115">
        <v>0</v>
      </c>
      <c r="AE47" s="115">
        <v>0</v>
      </c>
      <c r="AF47" s="115">
        <v>0</v>
      </c>
      <c r="AG47" s="115">
        <f>SUM(B47:AF47)</f>
        <v>8</v>
      </c>
      <c r="AH47" s="13"/>
      <c r="AJ47" s="28"/>
      <c r="AK47" s="26"/>
    </row>
    <row r="48" spans="1:37" x14ac:dyDescent="0.2">
      <c r="A48" s="112" t="s">
        <v>93</v>
      </c>
      <c r="B48" s="112">
        <v>1</v>
      </c>
      <c r="C48" s="112">
        <v>1</v>
      </c>
      <c r="D48" s="112">
        <v>0</v>
      </c>
      <c r="E48" s="112">
        <v>3</v>
      </c>
      <c r="F48" s="112">
        <v>3</v>
      </c>
      <c r="G48" s="112">
        <v>2</v>
      </c>
      <c r="H48" s="112">
        <v>1</v>
      </c>
      <c r="I48" s="112">
        <v>2</v>
      </c>
      <c r="J48" s="112">
        <v>1</v>
      </c>
      <c r="K48" s="112">
        <v>3</v>
      </c>
      <c r="L48" s="112">
        <v>2</v>
      </c>
      <c r="M48" s="112">
        <v>0</v>
      </c>
      <c r="N48" s="112">
        <v>1</v>
      </c>
      <c r="O48" s="112">
        <v>0</v>
      </c>
      <c r="P48" s="112">
        <v>0</v>
      </c>
      <c r="Q48" s="112">
        <v>1</v>
      </c>
      <c r="R48" s="112">
        <v>3</v>
      </c>
      <c r="S48" s="112">
        <v>1</v>
      </c>
      <c r="T48" s="112">
        <v>4</v>
      </c>
      <c r="U48" s="117">
        <v>0</v>
      </c>
      <c r="V48" s="118">
        <v>1</v>
      </c>
      <c r="W48" s="118">
        <v>0</v>
      </c>
      <c r="X48" s="118">
        <v>3</v>
      </c>
      <c r="Y48" s="118">
        <v>3</v>
      </c>
      <c r="Z48" s="118">
        <v>1</v>
      </c>
      <c r="AA48" s="118">
        <v>3</v>
      </c>
      <c r="AB48" s="118">
        <v>6</v>
      </c>
      <c r="AC48" s="118">
        <v>2</v>
      </c>
      <c r="AD48" s="118">
        <v>1</v>
      </c>
      <c r="AE48" s="118">
        <v>2</v>
      </c>
      <c r="AF48" s="118">
        <v>1</v>
      </c>
      <c r="AG48" s="118">
        <f>SUM(B48:AF48)</f>
        <v>52</v>
      </c>
      <c r="AJ48" s="17"/>
      <c r="AK48" s="17"/>
    </row>
    <row r="49" spans="1:35" ht="15.75" x14ac:dyDescent="0.2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</row>
    <row r="50" spans="1:35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</row>
    <row r="52" spans="1:35" x14ac:dyDescent="0.2">
      <c r="T52" s="87"/>
    </row>
    <row r="53" spans="1:35" x14ac:dyDescent="0.2">
      <c r="S53" s="36"/>
      <c r="T53" s="36"/>
      <c r="U53" s="36"/>
      <c r="V53" s="36"/>
      <c r="W53" s="36"/>
      <c r="AH53" s="30"/>
      <c r="AI53" s="30"/>
    </row>
    <row r="54" spans="1:35" x14ac:dyDescent="0.2">
      <c r="AG54" s="31"/>
      <c r="AH54" s="31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2"/>
      <c r="AH60" s="33"/>
      <c r="AI60" s="30"/>
    </row>
    <row r="61" spans="1:35" x14ac:dyDescent="0.2">
      <c r="AG61" s="34"/>
      <c r="AH61" s="31"/>
      <c r="AI61" s="30"/>
    </row>
    <row r="62" spans="1:35" x14ac:dyDescent="0.2">
      <c r="AG62" s="34"/>
      <c r="AH62" s="31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2"/>
      <c r="AH73" s="33"/>
      <c r="AI73" s="30"/>
    </row>
    <row r="74" spans="33:35" x14ac:dyDescent="0.2">
      <c r="AG74" s="34"/>
      <c r="AH74" s="31"/>
      <c r="AI74" s="30"/>
    </row>
    <row r="75" spans="33:35" x14ac:dyDescent="0.2">
      <c r="AG75" s="32"/>
      <c r="AH75" s="33"/>
      <c r="AI75" s="30"/>
    </row>
    <row r="76" spans="33:35" x14ac:dyDescent="0.2">
      <c r="AG76" s="32"/>
      <c r="AH76" s="33"/>
      <c r="AI76" s="30"/>
    </row>
    <row r="77" spans="33:35" x14ac:dyDescent="0.2">
      <c r="AG77" s="34"/>
      <c r="AH77" s="31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2"/>
      <c r="AH80" s="33"/>
      <c r="AI80" s="30"/>
    </row>
    <row r="81" spans="33:35" x14ac:dyDescent="0.2">
      <c r="AG81" s="34"/>
      <c r="AH81" s="31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2"/>
      <c r="AH89" s="33"/>
      <c r="AI89" s="30"/>
    </row>
    <row r="90" spans="33:35" x14ac:dyDescent="0.2">
      <c r="AG90" s="34"/>
      <c r="AH90" s="35"/>
      <c r="AI90" s="30"/>
    </row>
    <row r="91" spans="33:35" x14ac:dyDescent="0.2">
      <c r="AG91" s="34"/>
      <c r="AH91" s="35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  <row r="94" spans="33:35" x14ac:dyDescent="0.2">
      <c r="AH94" s="30"/>
      <c r="AI94" s="30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105</v>
      </c>
      <c r="B1" s="130"/>
      <c r="C1" s="130"/>
      <c r="D1" s="130"/>
      <c r="E1" s="130"/>
      <c r="F1" s="13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30" t="s">
        <v>106</v>
      </c>
      <c r="B1" s="130"/>
      <c r="C1" s="130"/>
      <c r="D1" s="130"/>
      <c r="E1" s="130"/>
      <c r="F1" s="130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0" t="s">
        <v>107</v>
      </c>
      <c r="B1" s="130"/>
      <c r="C1" s="130"/>
      <c r="D1" s="130"/>
      <c r="E1" s="130"/>
      <c r="F1" s="130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30" t="s">
        <v>108</v>
      </c>
      <c r="B1" s="130"/>
      <c r="C1" s="130"/>
      <c r="D1" s="130"/>
      <c r="E1" s="130"/>
      <c r="F1" s="130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109</v>
      </c>
      <c r="B1" s="130"/>
      <c r="C1" s="130"/>
      <c r="D1" s="130"/>
      <c r="E1" s="130"/>
      <c r="F1" s="130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30" t="s">
        <v>110</v>
      </c>
      <c r="B1" s="130"/>
      <c r="C1" s="130"/>
      <c r="D1" s="130"/>
      <c r="E1" s="130"/>
      <c r="F1" s="130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0" t="s">
        <v>111</v>
      </c>
      <c r="B1" s="130"/>
      <c r="C1" s="130"/>
      <c r="D1" s="130"/>
      <c r="E1" s="130"/>
      <c r="F1" s="130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112</v>
      </c>
      <c r="B1" s="130"/>
      <c r="C1" s="130"/>
      <c r="D1" s="130"/>
      <c r="E1" s="130"/>
      <c r="F1" s="130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30" t="s">
        <v>113</v>
      </c>
      <c r="B1" s="130"/>
      <c r="C1" s="130"/>
      <c r="D1" s="130"/>
      <c r="E1" s="130"/>
      <c r="F1" s="13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30" t="s">
        <v>114</v>
      </c>
      <c r="B1" s="130"/>
      <c r="C1" s="130"/>
      <c r="D1" s="130"/>
      <c r="E1" s="130"/>
      <c r="F1" s="130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30" t="s">
        <v>97</v>
      </c>
      <c r="B1" s="130"/>
      <c r="C1" s="130"/>
      <c r="D1" s="130"/>
      <c r="E1" s="130"/>
      <c r="F1" s="130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115</v>
      </c>
      <c r="B1" s="130"/>
      <c r="C1" s="130"/>
      <c r="D1" s="130"/>
      <c r="E1" s="130"/>
      <c r="F1" s="130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K19" sqref="K1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30" t="s">
        <v>116</v>
      </c>
      <c r="B1" s="130"/>
      <c r="C1" s="130"/>
      <c r="D1" s="130"/>
      <c r="E1" s="130"/>
      <c r="F1" s="130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0.7</v>
      </c>
      <c r="F10" s="12">
        <f t="shared" si="0"/>
        <v>0.7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8.7499999999999994E-2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1.5</v>
      </c>
      <c r="E21" s="12">
        <v>2</v>
      </c>
      <c r="F21" s="12">
        <f t="shared" si="1"/>
        <v>3.5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2</v>
      </c>
      <c r="E22" s="12">
        <v>0.5</v>
      </c>
      <c r="F22" s="12">
        <f t="shared" si="1"/>
        <v>2.5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0.54545454545454541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0.6</v>
      </c>
      <c r="F34" s="12">
        <f t="shared" si="2"/>
        <v>0.6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6.6666666666666666E-2</v>
      </c>
      <c r="F41" s="44">
        <f>AVERAGE(F32:F40)</f>
        <v>6.6666666666666666E-2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0.10606060606060606</v>
      </c>
      <c r="E42" s="47">
        <f>AVERAGE(E4:E11,E13:E23,E25:E26,E28:E30,E32:E40)</f>
        <v>0.11515151515151516</v>
      </c>
      <c r="F42" s="47">
        <f>AVERAGE(F4:F11,F13:F23,F25:F26,F28:F30,F32:F40)</f>
        <v>0.22121212121212119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13" sqref="J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30" t="s">
        <v>117</v>
      </c>
      <c r="B1" s="130"/>
      <c r="C1" s="130"/>
      <c r="D1" s="130"/>
      <c r="E1" s="130"/>
      <c r="F1" s="130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0.3</v>
      </c>
      <c r="C6" s="12">
        <v>0</v>
      </c>
      <c r="D6" s="12">
        <v>0</v>
      </c>
      <c r="E6" s="12">
        <v>0</v>
      </c>
      <c r="F6" s="12">
        <f t="shared" si="0"/>
        <v>0.3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1.2</v>
      </c>
      <c r="C7" s="12">
        <v>0</v>
      </c>
      <c r="D7" s="12">
        <v>0</v>
      </c>
      <c r="E7" s="12">
        <v>0</v>
      </c>
      <c r="F7" s="12">
        <f t="shared" si="0"/>
        <v>1.2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2</v>
      </c>
      <c r="C10" s="12">
        <v>0</v>
      </c>
      <c r="D10" s="12">
        <v>0</v>
      </c>
      <c r="E10" s="12">
        <v>0</v>
      </c>
      <c r="F10" s="12">
        <f t="shared" si="0"/>
        <v>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0.4375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0.4375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0.3</v>
      </c>
      <c r="C13" s="12">
        <v>0</v>
      </c>
      <c r="D13" s="12">
        <v>0</v>
      </c>
      <c r="E13" s="12">
        <v>0</v>
      </c>
      <c r="F13" s="12">
        <f t="shared" ref="F13:F23" si="1">B13+C13+D13+E13</f>
        <v>0.3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1.2</v>
      </c>
      <c r="C15" s="12">
        <v>0</v>
      </c>
      <c r="D15" s="12">
        <v>0</v>
      </c>
      <c r="E15" s="12">
        <v>0</v>
      </c>
      <c r="F15" s="12">
        <f t="shared" si="1"/>
        <v>1.2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2</v>
      </c>
      <c r="C16" s="12">
        <v>0</v>
      </c>
      <c r="D16" s="12">
        <v>0</v>
      </c>
      <c r="E16" s="12">
        <v>0</v>
      </c>
      <c r="F16" s="12">
        <f t="shared" si="1"/>
        <v>2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0.4</v>
      </c>
      <c r="C17" s="12">
        <v>0</v>
      </c>
      <c r="D17" s="12">
        <v>0</v>
      </c>
      <c r="E17" s="12">
        <v>0</v>
      </c>
      <c r="F17" s="12">
        <f t="shared" si="1"/>
        <v>0.4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0.3</v>
      </c>
      <c r="C19" s="12">
        <v>0</v>
      </c>
      <c r="D19" s="12">
        <v>0</v>
      </c>
      <c r="E19" s="12">
        <v>0</v>
      </c>
      <c r="F19" s="12">
        <f t="shared" si="1"/>
        <v>0.3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1.7</v>
      </c>
      <c r="C20" s="12">
        <v>0</v>
      </c>
      <c r="D20" s="12">
        <v>0</v>
      </c>
      <c r="E20" s="12">
        <v>0</v>
      </c>
      <c r="F20" s="12">
        <f t="shared" si="1"/>
        <v>1.7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0.55454545454545456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0.55454545454545456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1.1000000000000001</v>
      </c>
      <c r="C34" s="12">
        <v>0</v>
      </c>
      <c r="D34" s="12">
        <v>0</v>
      </c>
      <c r="E34" s="12">
        <v>0</v>
      </c>
      <c r="F34" s="12">
        <f t="shared" si="2"/>
        <v>1.1000000000000001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1.3</v>
      </c>
      <c r="C35" s="12">
        <v>0</v>
      </c>
      <c r="D35" s="12">
        <v>0</v>
      </c>
      <c r="E35" s="12">
        <v>0</v>
      </c>
      <c r="F35" s="12">
        <f t="shared" si="2"/>
        <v>1.3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0.7</v>
      </c>
      <c r="C36" s="12">
        <v>0</v>
      </c>
      <c r="D36" s="12">
        <v>0</v>
      </c>
      <c r="E36" s="12">
        <v>0</v>
      </c>
      <c r="F36" s="12">
        <f t="shared" si="2"/>
        <v>0.7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0.3</v>
      </c>
      <c r="C37" s="12">
        <v>0</v>
      </c>
      <c r="D37" s="12">
        <v>0</v>
      </c>
      <c r="E37" s="12">
        <v>0</v>
      </c>
      <c r="F37" s="12">
        <f t="shared" si="2"/>
        <v>0.3</v>
      </c>
      <c r="G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45</v>
      </c>
      <c r="B39" s="12">
        <v>3.2</v>
      </c>
      <c r="C39" s="12">
        <v>0</v>
      </c>
      <c r="D39" s="12">
        <v>0</v>
      </c>
      <c r="E39" s="12">
        <v>0</v>
      </c>
      <c r="F39" s="12">
        <f t="shared" si="2"/>
        <v>3.2</v>
      </c>
      <c r="G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36</v>
      </c>
      <c r="B41" s="44">
        <f>AVERAGE(B32:B40)</f>
        <v>0.73333333333333339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0.73333333333333339</v>
      </c>
    </row>
    <row r="42" spans="1:19" x14ac:dyDescent="0.2">
      <c r="A42" s="46" t="s">
        <v>37</v>
      </c>
      <c r="B42" s="47">
        <f>AVERAGE(B4:B11,B13:B23,B25:B26,B28:B30,B32:B40)</f>
        <v>0.49090909090909091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0.49090909090909091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118</v>
      </c>
      <c r="B1" s="130"/>
      <c r="C1" s="130"/>
      <c r="D1" s="130"/>
      <c r="E1" s="130"/>
      <c r="F1" s="130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K13" sqref="K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30" t="s">
        <v>119</v>
      </c>
      <c r="B1" s="130"/>
      <c r="C1" s="130"/>
      <c r="D1" s="130"/>
      <c r="E1" s="130"/>
      <c r="F1" s="130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10</v>
      </c>
      <c r="B12" s="43"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22</v>
      </c>
      <c r="B24" s="44"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25</v>
      </c>
      <c r="B27" s="43"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7" zoomScale="95" zoomScaleNormal="74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120</v>
      </c>
      <c r="B1" s="130"/>
      <c r="C1" s="130"/>
      <c r="D1" s="130"/>
      <c r="E1" s="130"/>
      <c r="F1" s="130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0">
        <v>0.4</v>
      </c>
      <c r="C4" s="12">
        <v>0</v>
      </c>
      <c r="D4" s="12">
        <v>0</v>
      </c>
      <c r="E4" s="120">
        <v>2.8</v>
      </c>
      <c r="F4" s="12">
        <f t="shared" ref="F4:F11" si="0">B4+C4+D4+E4</f>
        <v>3.1999999999999997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10">
        <v>0.6</v>
      </c>
      <c r="C5" s="12">
        <v>0</v>
      </c>
      <c r="D5" s="12">
        <v>0</v>
      </c>
      <c r="E5" s="120">
        <v>2.2000000000000002</v>
      </c>
      <c r="F5" s="12">
        <f t="shared" si="0"/>
        <v>2.8000000000000003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0">
        <v>0.2</v>
      </c>
      <c r="C6" s="12">
        <v>0</v>
      </c>
      <c r="D6" s="12">
        <v>0</v>
      </c>
      <c r="E6" s="120">
        <v>2.2000000000000002</v>
      </c>
      <c r="F6" s="12">
        <f t="shared" si="0"/>
        <v>2.4000000000000004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0">
        <v>0.4</v>
      </c>
      <c r="E7" s="120">
        <v>1.6</v>
      </c>
      <c r="F7" s="12">
        <f t="shared" si="0"/>
        <v>2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2</v>
      </c>
      <c r="F8" s="12">
        <f t="shared" si="0"/>
        <v>2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0">
        <v>1.8</v>
      </c>
      <c r="F9" s="12">
        <f t="shared" si="0"/>
        <v>1.8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0">
        <v>0.3</v>
      </c>
      <c r="C10" s="12">
        <v>0</v>
      </c>
      <c r="D10" s="120">
        <v>0.1</v>
      </c>
      <c r="E10" s="120">
        <v>2</v>
      </c>
      <c r="F10" s="12">
        <f t="shared" si="0"/>
        <v>2.4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0">
        <v>0.2</v>
      </c>
      <c r="C11" s="12">
        <v>0.2</v>
      </c>
      <c r="D11" s="120">
        <v>0.2</v>
      </c>
      <c r="E11" s="120">
        <v>1.6</v>
      </c>
      <c r="F11" s="12">
        <f t="shared" si="0"/>
        <v>2.2000000000000002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v>7.4999999999999997E-2</v>
      </c>
      <c r="C12" s="43">
        <f>AVERAGE(C4:C11)</f>
        <v>2.5000000000000001E-2</v>
      </c>
      <c r="D12" s="43">
        <f>AVERAGE(D4:D11)</f>
        <v>8.7499999999999994E-2</v>
      </c>
      <c r="E12" s="43">
        <f>AVERAGE(E4:E11)</f>
        <v>2.0250000000000004</v>
      </c>
      <c r="F12" s="43">
        <f>AVERAGE(F4:F11)</f>
        <v>2.35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0.8</v>
      </c>
      <c r="C13" s="12">
        <v>0</v>
      </c>
      <c r="D13" s="12">
        <v>0</v>
      </c>
      <c r="E13" s="120">
        <v>1.6</v>
      </c>
      <c r="F13" s="12">
        <f t="shared" ref="F13:F23" si="1">B13+C13+D13+E13</f>
        <v>2.4000000000000004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21" t="s">
        <v>12</v>
      </c>
      <c r="B14" s="120">
        <v>0.3</v>
      </c>
      <c r="C14" s="12">
        <v>0</v>
      </c>
      <c r="D14" s="120">
        <v>0.1</v>
      </c>
      <c r="E14" s="120">
        <v>2.2999999999999998</v>
      </c>
      <c r="F14" s="12">
        <f t="shared" si="1"/>
        <v>2.6999999999999997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21" t="s">
        <v>13</v>
      </c>
      <c r="B15" s="120">
        <v>1</v>
      </c>
      <c r="C15" s="12">
        <v>0.3</v>
      </c>
      <c r="D15" s="12">
        <v>0</v>
      </c>
      <c r="E15" s="120">
        <v>1.8</v>
      </c>
      <c r="F15" s="12">
        <f t="shared" si="1"/>
        <v>3.1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21" t="s">
        <v>14</v>
      </c>
      <c r="B16" s="120">
        <v>1</v>
      </c>
      <c r="C16" s="12">
        <v>0.2</v>
      </c>
      <c r="D16" s="12">
        <v>0</v>
      </c>
      <c r="E16" s="120">
        <v>1.8</v>
      </c>
      <c r="F16" s="12">
        <f t="shared" si="1"/>
        <v>3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21" t="s">
        <v>15</v>
      </c>
      <c r="B17" s="12">
        <v>0</v>
      </c>
      <c r="C17" s="12">
        <v>0</v>
      </c>
      <c r="D17" s="12">
        <v>0</v>
      </c>
      <c r="E17" s="120">
        <v>2.4</v>
      </c>
      <c r="F17" s="12">
        <f t="shared" si="1"/>
        <v>2.4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1" t="s">
        <v>16</v>
      </c>
      <c r="B18" s="120">
        <v>0.4</v>
      </c>
      <c r="C18" s="12">
        <v>0</v>
      </c>
      <c r="D18" s="12">
        <v>0</v>
      </c>
      <c r="E18" s="120">
        <v>2</v>
      </c>
      <c r="F18" s="12">
        <f t="shared" si="1"/>
        <v>2.4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21" t="s">
        <v>17</v>
      </c>
      <c r="B19" s="12">
        <v>0</v>
      </c>
      <c r="C19" s="12">
        <v>0</v>
      </c>
      <c r="D19" s="12">
        <v>0</v>
      </c>
      <c r="E19" s="120">
        <v>2.8</v>
      </c>
      <c r="F19" s="12">
        <f t="shared" si="1"/>
        <v>2.8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21" t="s">
        <v>18</v>
      </c>
      <c r="B20" s="120">
        <v>0.7</v>
      </c>
      <c r="C20" s="12">
        <v>0</v>
      </c>
      <c r="D20" s="120">
        <v>0.2</v>
      </c>
      <c r="E20" s="120">
        <v>1.8</v>
      </c>
      <c r="F20" s="12">
        <f t="shared" si="1"/>
        <v>2.7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21" t="s">
        <v>19</v>
      </c>
      <c r="B21" s="120">
        <v>0.4</v>
      </c>
      <c r="C21" s="12">
        <v>0</v>
      </c>
      <c r="D21" s="12">
        <v>0</v>
      </c>
      <c r="E21" s="120">
        <v>2</v>
      </c>
      <c r="F21" s="12">
        <f t="shared" si="1"/>
        <v>2.4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2" t="s">
        <v>20</v>
      </c>
      <c r="B22" s="120">
        <v>0.5</v>
      </c>
      <c r="C22" s="12">
        <v>0</v>
      </c>
      <c r="D22" s="12">
        <v>0</v>
      </c>
      <c r="E22" s="120">
        <v>1.9</v>
      </c>
      <c r="F22" s="12">
        <f t="shared" si="1"/>
        <v>2.4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0">
        <v>0.4</v>
      </c>
      <c r="C23" s="12">
        <v>0.2</v>
      </c>
      <c r="D23" s="12">
        <v>0</v>
      </c>
      <c r="E23" s="120">
        <v>2.8</v>
      </c>
      <c r="F23" s="12">
        <f t="shared" si="1"/>
        <v>3.4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v>7.2727272727272738E-2</v>
      </c>
      <c r="C24" s="44">
        <f>AVERAGE(C13:C23)</f>
        <v>6.363636363636363E-2</v>
      </c>
      <c r="D24" s="44">
        <f>AVERAGE(D13:D23)</f>
        <v>2.7272727272727278E-2</v>
      </c>
      <c r="E24" s="44">
        <f>AVERAGE(E13:E23)</f>
        <v>2.1090909090909089</v>
      </c>
      <c r="F24" s="44">
        <f>AVERAGE(F13:F23)</f>
        <v>2.6999999999999997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0">
        <v>0.2</v>
      </c>
      <c r="C25" s="12">
        <v>0</v>
      </c>
      <c r="D25" s="12">
        <v>0</v>
      </c>
      <c r="E25" s="12">
        <v>2.2000000000000002</v>
      </c>
      <c r="F25" s="12">
        <f>B25+C25+D25+E25</f>
        <v>2.4000000000000004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0">
        <v>0.4</v>
      </c>
      <c r="C26" s="12">
        <v>0</v>
      </c>
      <c r="D26" s="12">
        <v>0</v>
      </c>
      <c r="E26" s="12">
        <v>2.4</v>
      </c>
      <c r="F26" s="12">
        <f>B26+C26+D26+E26</f>
        <v>2.8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v>0</v>
      </c>
      <c r="C27" s="43">
        <f>AVERAGE(C25:C26)</f>
        <v>0</v>
      </c>
      <c r="D27" s="43">
        <f>AVERAGE(D25:D26)</f>
        <v>0</v>
      </c>
      <c r="E27" s="43">
        <f>AVERAGE(E25:E26)</f>
        <v>2.2999999999999998</v>
      </c>
      <c r="F27" s="44">
        <f>AVERAGE(F25:F26)</f>
        <v>2.6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21" t="s">
        <v>26</v>
      </c>
      <c r="B28" s="120">
        <v>0.4</v>
      </c>
      <c r="C28" s="12">
        <v>0</v>
      </c>
      <c r="D28" s="12">
        <v>0.1</v>
      </c>
      <c r="E28" s="120">
        <v>3.1</v>
      </c>
      <c r="F28" s="12">
        <f>B28+C28+D28+E28</f>
        <v>3.6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0">
        <v>0.2</v>
      </c>
      <c r="C29" s="12">
        <v>0</v>
      </c>
      <c r="D29" s="12">
        <v>0</v>
      </c>
      <c r="E29" s="120">
        <v>2.4</v>
      </c>
      <c r="F29" s="12">
        <f>B29+C29+D29+E29</f>
        <v>2.6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0">
        <v>0.2</v>
      </c>
      <c r="C30" s="12">
        <v>0</v>
      </c>
      <c r="D30" s="12">
        <v>0</v>
      </c>
      <c r="E30" s="120">
        <v>2.4</v>
      </c>
      <c r="F30" s="12">
        <f>B30+C30+D30+E30</f>
        <v>2.6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v>0.3666666666666667</v>
      </c>
      <c r="C31" s="43">
        <f>AVERAGE(C28:C30)</f>
        <v>0</v>
      </c>
      <c r="D31" s="43">
        <f>AVERAGE(D28:D30)</f>
        <v>3.3333333333333333E-2</v>
      </c>
      <c r="E31" s="43">
        <f>AVERAGE(E28:E30)</f>
        <v>2.6333333333333333</v>
      </c>
      <c r="F31" s="44">
        <f>AVERAGE(F28:F30)</f>
        <v>2.9333333333333336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0">
        <v>0.2</v>
      </c>
      <c r="C32" s="12">
        <v>0</v>
      </c>
      <c r="D32" s="12">
        <v>0</v>
      </c>
      <c r="E32" s="120">
        <v>2.4</v>
      </c>
      <c r="F32" s="12">
        <f t="shared" ref="F32:F40" si="2">B32+C32+D32+E32</f>
        <v>2.6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0">
        <v>0.1</v>
      </c>
      <c r="C33" s="12">
        <v>0.2</v>
      </c>
      <c r="D33" s="12">
        <v>0</v>
      </c>
      <c r="E33" s="120">
        <v>2.8</v>
      </c>
      <c r="F33" s="12">
        <f t="shared" si="2"/>
        <v>3.0999999999999996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21" t="s">
        <v>31</v>
      </c>
      <c r="B34" s="120">
        <v>0.2</v>
      </c>
      <c r="C34" s="12">
        <v>0</v>
      </c>
      <c r="D34" s="12">
        <v>0</v>
      </c>
      <c r="E34" s="120">
        <v>2.2000000000000002</v>
      </c>
      <c r="F34" s="12">
        <f t="shared" si="2"/>
        <v>2.4000000000000004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0">
        <v>0.4</v>
      </c>
      <c r="C35" s="12">
        <v>0.2</v>
      </c>
      <c r="D35" s="12">
        <v>0</v>
      </c>
      <c r="E35" s="120">
        <v>2.6</v>
      </c>
      <c r="F35" s="12">
        <f t="shared" si="2"/>
        <v>3.2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0">
        <v>1</v>
      </c>
      <c r="C36" s="12">
        <v>0</v>
      </c>
      <c r="D36" s="12">
        <v>0.2</v>
      </c>
      <c r="E36" s="12">
        <v>2.8</v>
      </c>
      <c r="F36" s="12">
        <f t="shared" si="2"/>
        <v>4</v>
      </c>
    </row>
    <row r="37" spans="1:19" x14ac:dyDescent="0.2">
      <c r="A37" s="16" t="s">
        <v>33</v>
      </c>
      <c r="B37" s="120">
        <v>0.2</v>
      </c>
      <c r="C37" s="12">
        <v>0.4</v>
      </c>
      <c r="D37" s="12">
        <v>0</v>
      </c>
      <c r="E37" s="120">
        <v>2.8</v>
      </c>
      <c r="F37" s="12">
        <f t="shared" si="2"/>
        <v>3.4</v>
      </c>
    </row>
    <row r="38" spans="1:19" x14ac:dyDescent="0.2">
      <c r="A38" s="16" t="s">
        <v>34</v>
      </c>
      <c r="B38" s="120">
        <v>0.2</v>
      </c>
      <c r="C38" s="12">
        <v>0</v>
      </c>
      <c r="D38" s="12">
        <v>0</v>
      </c>
      <c r="E38" s="120">
        <v>2.8</v>
      </c>
      <c r="F38" s="12">
        <f t="shared" si="2"/>
        <v>3</v>
      </c>
    </row>
    <row r="39" spans="1:19" s="6" customFormat="1" x14ac:dyDescent="0.2">
      <c r="A39" s="16" t="s">
        <v>45</v>
      </c>
      <c r="B39" s="120">
        <v>0.4</v>
      </c>
      <c r="C39" s="12">
        <v>0.2</v>
      </c>
      <c r="D39" s="12">
        <v>0</v>
      </c>
      <c r="E39" s="120">
        <v>2</v>
      </c>
      <c r="F39" s="12">
        <f t="shared" si="2"/>
        <v>2.6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2.2000000000000002</v>
      </c>
      <c r="F40" s="12">
        <f t="shared" si="2"/>
        <v>2.2000000000000002</v>
      </c>
    </row>
    <row r="41" spans="1:19" x14ac:dyDescent="0.2">
      <c r="A41" s="42" t="s">
        <v>36</v>
      </c>
      <c r="B41" s="44">
        <f>AVERAGE(B32:B40)</f>
        <v>0.30000000000000004</v>
      </c>
      <c r="C41" s="44">
        <f>AVERAGE(C32:C40)</f>
        <v>0.1111111111111111</v>
      </c>
      <c r="D41" s="44">
        <f>AVERAGE(D32:D40)</f>
        <v>2.2222222222222223E-2</v>
      </c>
      <c r="E41" s="44">
        <f>AVERAGE(E32:E40)</f>
        <v>2.5111111111111111</v>
      </c>
      <c r="F41" s="44">
        <f>AVERAGE(F32:F40)</f>
        <v>2.9444444444444446</v>
      </c>
    </row>
    <row r="42" spans="1:19" x14ac:dyDescent="0.2">
      <c r="A42" s="46" t="s">
        <v>37</v>
      </c>
      <c r="B42" s="47">
        <f>AVERAGE(B4:B11,B13:B23,B25:B26,B28:B30,B32:B40)</f>
        <v>0.34242424242424235</v>
      </c>
      <c r="C42" s="47">
        <f>AVERAGE(C4:C11,C13:C23,C25:C26,C28:C30,C32:C40)</f>
        <v>5.7575757575757565E-2</v>
      </c>
      <c r="D42" s="47">
        <f>AVERAGE(D4:D11,D13:D23,D25:D26,D28:D30,D32:D40)</f>
        <v>3.9393939393939398E-2</v>
      </c>
      <c r="E42" s="47">
        <f>AVERAGE(E4:E11,E13:E23,E25:E26,E28:E30,E32:E40)</f>
        <v>2.2575757575757578</v>
      </c>
      <c r="F42" s="47">
        <f>AVERAGE(F4:F11,F13:F23,F25:F26,F28:F30,F32:F40)</f>
        <v>2.6969696969696968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D34" sqref="D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30" t="s">
        <v>121</v>
      </c>
      <c r="B1" s="130"/>
      <c r="C1" s="130"/>
      <c r="D1" s="130"/>
      <c r="E1" s="130"/>
      <c r="F1" s="130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0">
        <v>0.2</v>
      </c>
      <c r="D4" s="120">
        <v>1</v>
      </c>
      <c r="E4" s="12">
        <v>0</v>
      </c>
      <c r="F4" s="12">
        <f t="shared" ref="F4:F11" si="0">B4+C4+D4+E4</f>
        <v>1.2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0">
        <v>0</v>
      </c>
      <c r="C5" s="120">
        <v>0.2</v>
      </c>
      <c r="D5" s="12">
        <v>1.1000000000000001</v>
      </c>
      <c r="E5" s="12">
        <v>0</v>
      </c>
      <c r="F5" s="12">
        <f t="shared" si="0"/>
        <v>1.3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0.2</v>
      </c>
      <c r="C6" s="12">
        <v>0</v>
      </c>
      <c r="D6" s="120">
        <v>0.4</v>
      </c>
      <c r="E6" s="120">
        <v>0.2</v>
      </c>
      <c r="F6" s="12">
        <f t="shared" si="0"/>
        <v>0.8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0</v>
      </c>
      <c r="C7" s="12">
        <v>0</v>
      </c>
      <c r="D7" s="120">
        <v>0.2</v>
      </c>
      <c r="E7" s="120">
        <v>0.2</v>
      </c>
      <c r="F7" s="12">
        <f t="shared" si="0"/>
        <v>0.4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0">
        <v>0.2</v>
      </c>
      <c r="D8" s="120">
        <v>1.2</v>
      </c>
      <c r="E8" s="120">
        <v>0.2</v>
      </c>
      <c r="F8" s="12">
        <f t="shared" si="0"/>
        <v>1.5999999999999999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0.2</v>
      </c>
      <c r="C9" s="120">
        <v>0.6</v>
      </c>
      <c r="D9" s="120">
        <v>1.8</v>
      </c>
      <c r="E9" s="120">
        <v>0.2</v>
      </c>
      <c r="F9" s="12">
        <f t="shared" si="0"/>
        <v>2.8000000000000003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0">
        <v>0.1</v>
      </c>
      <c r="C10" s="120">
        <v>0.1</v>
      </c>
      <c r="D10" s="120">
        <v>0.6</v>
      </c>
      <c r="E10" s="120">
        <v>0.1</v>
      </c>
      <c r="F10" s="12">
        <f t="shared" si="0"/>
        <v>0.9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0.2</v>
      </c>
      <c r="D11" s="120">
        <v>0.2</v>
      </c>
      <c r="E11" s="12">
        <v>0</v>
      </c>
      <c r="F11" s="12">
        <f t="shared" si="0"/>
        <v>0.4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6.25E-2</v>
      </c>
      <c r="C12" s="43">
        <f>AVERAGE(C4:C11)</f>
        <v>0.18750000000000003</v>
      </c>
      <c r="D12" s="43">
        <f>AVERAGE(D4:D11)</f>
        <v>0.8125</v>
      </c>
      <c r="E12" s="43">
        <f>AVERAGE(E4:E11)</f>
        <v>0.1125</v>
      </c>
      <c r="F12" s="43">
        <f>AVERAGE(F4:F11)</f>
        <v>1.175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0">
        <v>0</v>
      </c>
      <c r="C13" s="12">
        <v>0</v>
      </c>
      <c r="D13" s="120">
        <v>0.2</v>
      </c>
      <c r="E13" s="12">
        <v>0</v>
      </c>
      <c r="F13" s="12">
        <f t="shared" ref="F13:F23" si="1">B13+C13+D13+E13</f>
        <v>0.2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21" t="s">
        <v>12</v>
      </c>
      <c r="B14" s="120">
        <v>0.1</v>
      </c>
      <c r="C14" s="12">
        <v>0</v>
      </c>
      <c r="D14" s="120">
        <v>0.2</v>
      </c>
      <c r="E14" s="12">
        <v>0</v>
      </c>
      <c r="F14" s="12">
        <f t="shared" si="1"/>
        <v>0.30000000000000004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0">
        <v>0</v>
      </c>
      <c r="C15" s="12">
        <v>0.3</v>
      </c>
      <c r="D15" s="12">
        <v>0.2</v>
      </c>
      <c r="E15" s="12">
        <v>0</v>
      </c>
      <c r="F15" s="12">
        <f t="shared" si="1"/>
        <v>0.5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0">
        <v>0.2</v>
      </c>
      <c r="D16" s="120">
        <v>0.2</v>
      </c>
      <c r="E16" s="12">
        <v>0</v>
      </c>
      <c r="F16" s="12">
        <f t="shared" si="1"/>
        <v>0.4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0">
        <v>0.2</v>
      </c>
      <c r="C17" s="12">
        <v>0</v>
      </c>
      <c r="D17" s="120">
        <v>0.2</v>
      </c>
      <c r="E17" s="120">
        <v>0.2</v>
      </c>
      <c r="F17" s="12">
        <f t="shared" si="1"/>
        <v>0.60000000000000009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0">
        <v>0.8</v>
      </c>
      <c r="E18" s="120">
        <v>0</v>
      </c>
      <c r="F18" s="12">
        <f t="shared" si="1"/>
        <v>0.8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0">
        <v>0.2</v>
      </c>
      <c r="C19" s="12">
        <v>0</v>
      </c>
      <c r="D19" s="120">
        <v>0.2</v>
      </c>
      <c r="E19" s="12">
        <v>0</v>
      </c>
      <c r="F19" s="12">
        <f t="shared" si="1"/>
        <v>0.4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0">
        <v>0.3</v>
      </c>
      <c r="E20" s="12">
        <v>0</v>
      </c>
      <c r="F20" s="12">
        <f t="shared" si="1"/>
        <v>0.3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</v>
      </c>
      <c r="C21" s="12">
        <v>0</v>
      </c>
      <c r="D21" s="120">
        <v>0.2</v>
      </c>
      <c r="E21" s="12">
        <v>0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0">
        <v>0.1</v>
      </c>
      <c r="D22" s="120">
        <v>0.2</v>
      </c>
      <c r="E22" s="12">
        <v>0</v>
      </c>
      <c r="F22" s="12">
        <f t="shared" si="1"/>
        <v>0.30000000000000004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0">
        <v>0.4</v>
      </c>
      <c r="D23" s="12">
        <v>0</v>
      </c>
      <c r="E23" s="12">
        <v>0</v>
      </c>
      <c r="F23" s="12">
        <f t="shared" si="1"/>
        <v>0.4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4.5454545454545456E-2</v>
      </c>
      <c r="C24" s="44">
        <f>AVERAGE(C13:C23)</f>
        <v>9.0909090909090912E-2</v>
      </c>
      <c r="D24" s="44">
        <f>AVERAGE(D13:D23)</f>
        <v>0.24545454545454548</v>
      </c>
      <c r="E24" s="44">
        <f>AVERAGE(E13:E23)</f>
        <v>1.8181818181818184E-2</v>
      </c>
      <c r="F24" s="44">
        <f>AVERAGE(F13:F23)</f>
        <v>0.4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0">
        <v>0.5</v>
      </c>
      <c r="E25" s="12">
        <v>0</v>
      </c>
      <c r="F25" s="12">
        <f>B25+C25+D25+E25</f>
        <v>0.5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0">
        <v>0.2</v>
      </c>
      <c r="C26" s="12">
        <v>0</v>
      </c>
      <c r="D26" s="120">
        <v>1</v>
      </c>
      <c r="E26" s="12">
        <v>0</v>
      </c>
      <c r="F26" s="12">
        <f>B26+C26+D26+E26</f>
        <v>1.2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0.1</v>
      </c>
      <c r="C27" s="43">
        <f>AVERAGE(C25:C26)</f>
        <v>0</v>
      </c>
      <c r="D27" s="43">
        <f>AVERAGE(D25:D26)</f>
        <v>0.75</v>
      </c>
      <c r="E27" s="43">
        <f>AVERAGE(E25:E26)</f>
        <v>0</v>
      </c>
      <c r="F27" s="44">
        <f>AVERAGE(F25:F26)</f>
        <v>0.85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0">
        <v>0</v>
      </c>
      <c r="C28" s="12">
        <v>0.3</v>
      </c>
      <c r="D28" s="12">
        <v>1.1000000000000001</v>
      </c>
      <c r="E28" s="120">
        <v>0.1</v>
      </c>
      <c r="F28" s="12">
        <f>B28+C28+D28+E28</f>
        <v>1.5000000000000002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0">
        <v>0</v>
      </c>
      <c r="C29" s="120">
        <v>0.2</v>
      </c>
      <c r="D29" s="120">
        <v>1.2</v>
      </c>
      <c r="E29" s="12">
        <v>0</v>
      </c>
      <c r="F29" s="12">
        <f>B29+C29+D29+E29</f>
        <v>1.4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0">
        <v>0.2</v>
      </c>
      <c r="D30" s="120">
        <v>0.6</v>
      </c>
      <c r="E30" s="120">
        <v>0.2</v>
      </c>
      <c r="F30" s="12">
        <f>B30+C30+D30+E30</f>
        <v>1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0.23333333333333331</v>
      </c>
      <c r="D31" s="43">
        <f>AVERAGE(D28:D30)</f>
        <v>0.96666666666666667</v>
      </c>
      <c r="E31" s="43">
        <f>AVERAGE(E28:E30)</f>
        <v>0.10000000000000002</v>
      </c>
      <c r="F31" s="44">
        <f>AVERAGE(F28:F30)</f>
        <v>1.3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0">
        <v>0.4</v>
      </c>
      <c r="D32" s="120">
        <v>0.8</v>
      </c>
      <c r="E32" s="12">
        <v>0</v>
      </c>
      <c r="F32" s="12">
        <f t="shared" ref="F32:F40" si="2">B32+C32+D32+E32</f>
        <v>1.2000000000000002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0">
        <v>0.6</v>
      </c>
      <c r="D33" s="120">
        <v>1</v>
      </c>
      <c r="E33" s="12">
        <v>0</v>
      </c>
      <c r="F33" s="12">
        <f t="shared" si="2"/>
        <v>1.6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21" t="s">
        <v>31</v>
      </c>
      <c r="B34" s="120">
        <v>0.1</v>
      </c>
      <c r="C34" s="12">
        <v>1.1000000000000001</v>
      </c>
      <c r="D34" s="12">
        <v>0.6</v>
      </c>
      <c r="E34" s="12">
        <v>0</v>
      </c>
      <c r="F34" s="12">
        <f t="shared" si="2"/>
        <v>1.8000000000000003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0.2</v>
      </c>
      <c r="D35" s="120">
        <v>0.4</v>
      </c>
      <c r="E35" s="12">
        <v>0</v>
      </c>
      <c r="F35" s="12">
        <f t="shared" si="2"/>
        <v>0.60000000000000009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</v>
      </c>
      <c r="C36" s="120">
        <v>0.4</v>
      </c>
      <c r="D36" s="120">
        <v>0.4</v>
      </c>
      <c r="E36" s="12">
        <v>0</v>
      </c>
      <c r="F36" s="12">
        <f t="shared" si="2"/>
        <v>0.8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0">
        <v>0.2</v>
      </c>
      <c r="C37" s="12">
        <v>0.5</v>
      </c>
      <c r="D37" s="12">
        <v>0.5</v>
      </c>
      <c r="E37" s="12">
        <v>0</v>
      </c>
      <c r="F37" s="12">
        <f t="shared" si="2"/>
        <v>1.2</v>
      </c>
    </row>
    <row r="38" spans="1:18" x14ac:dyDescent="0.2">
      <c r="A38" s="16" t="s">
        <v>34</v>
      </c>
      <c r="B38" s="12">
        <v>0</v>
      </c>
      <c r="C38" s="120">
        <v>0.2</v>
      </c>
      <c r="D38" s="120">
        <v>0.4</v>
      </c>
      <c r="E38" s="12">
        <v>0</v>
      </c>
      <c r="F38" s="12">
        <f t="shared" si="2"/>
        <v>0.60000000000000009</v>
      </c>
    </row>
    <row r="39" spans="1:18" s="6" customFormat="1" x14ac:dyDescent="0.2">
      <c r="A39" s="16" t="s">
        <v>45</v>
      </c>
      <c r="B39" s="120">
        <v>0.2</v>
      </c>
      <c r="C39" s="12">
        <v>0</v>
      </c>
      <c r="D39" s="120">
        <v>0.2</v>
      </c>
      <c r="E39" s="12">
        <v>0</v>
      </c>
      <c r="F39" s="12">
        <f t="shared" si="2"/>
        <v>0.4</v>
      </c>
    </row>
    <row r="40" spans="1:18" s="6" customFormat="1" x14ac:dyDescent="0.2">
      <c r="A40" s="16" t="s">
        <v>89</v>
      </c>
      <c r="B40" s="120">
        <v>0</v>
      </c>
      <c r="C40" s="12">
        <v>0.5</v>
      </c>
      <c r="D40" s="120">
        <v>0.3</v>
      </c>
      <c r="E40" s="12">
        <v>0</v>
      </c>
      <c r="F40" s="12">
        <f t="shared" si="2"/>
        <v>0.8</v>
      </c>
    </row>
    <row r="41" spans="1:18" x14ac:dyDescent="0.2">
      <c r="A41" s="42" t="s">
        <v>36</v>
      </c>
      <c r="B41" s="44">
        <f>AVERAGE(B32:B40)</f>
        <v>5.5555555555555552E-2</v>
      </c>
      <c r="C41" s="44">
        <f>AVERAGE(C32:C40)</f>
        <v>0.43333333333333335</v>
      </c>
      <c r="D41" s="44">
        <f>AVERAGE(D32:D40)</f>
        <v>0.51111111111111107</v>
      </c>
      <c r="E41" s="44">
        <f>AVERAGE(E32:E40)</f>
        <v>0</v>
      </c>
      <c r="F41" s="44">
        <f>AVERAGE(F32:F40)</f>
        <v>1.0000000000000002</v>
      </c>
    </row>
    <row r="42" spans="1:18" x14ac:dyDescent="0.2">
      <c r="A42" s="46" t="s">
        <v>37</v>
      </c>
      <c r="B42" s="47">
        <f>AVERAGE(B4:B11,B13:B23,B25:B26,B28:B30,B32:B40)</f>
        <v>5.1515151515151514E-2</v>
      </c>
      <c r="C42" s="47">
        <f>AVERAGE(C4:C11,C13:C23,C25:C26,C28:C30,C32:C40)</f>
        <v>0.2151515151515152</v>
      </c>
      <c r="D42" s="47">
        <f>AVERAGE(D4:D11,D13:D23,D25:D26,D28:D30,D32:D40)</f>
        <v>0.5515151515151514</v>
      </c>
      <c r="E42" s="47">
        <f>AVERAGE(E4:E11,E13:E23,E25:E26,E28:E30,E32:E40)</f>
        <v>4.2424242424242427E-2</v>
      </c>
      <c r="F42" s="47">
        <f>AVERAGE(F4:F11,F13:F23,F25:F26,F28:F30,F32:F40)</f>
        <v>0.86060606060606082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B4" sqref="B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30" t="s">
        <v>122</v>
      </c>
      <c r="B1" s="130"/>
      <c r="C1" s="130"/>
      <c r="D1" s="130"/>
      <c r="E1" s="130"/>
      <c r="F1" s="130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10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0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0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21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6" sqref="K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30" t="s">
        <v>123</v>
      </c>
      <c r="B1" s="130"/>
      <c r="C1" s="130"/>
      <c r="D1" s="130"/>
      <c r="E1" s="130"/>
      <c r="F1" s="130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G2" s="53"/>
      <c r="H2" s="53"/>
      <c r="I2" s="53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126" t="s">
        <v>44</v>
      </c>
      <c r="G3" s="53"/>
      <c r="H3" s="53"/>
      <c r="I3" s="53"/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17.5</v>
      </c>
      <c r="D4" s="12">
        <v>1</v>
      </c>
      <c r="E4" s="123">
        <v>0</v>
      </c>
      <c r="F4" s="127">
        <f t="shared" ref="F4:F11" si="0">B4+C4+D4+E4</f>
        <v>18.5</v>
      </c>
      <c r="G4" s="41"/>
      <c r="H4" s="41"/>
      <c r="I4" s="41"/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23</v>
      </c>
      <c r="D5" s="12">
        <v>1.5</v>
      </c>
      <c r="E5" s="123">
        <v>0</v>
      </c>
      <c r="F5" s="127">
        <f t="shared" si="0"/>
        <v>24.5</v>
      </c>
      <c r="G5" s="41"/>
      <c r="H5" s="53"/>
      <c r="I5" s="53"/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16.7</v>
      </c>
      <c r="D6" s="12">
        <v>1.3</v>
      </c>
      <c r="E6" s="123">
        <v>0</v>
      </c>
      <c r="F6" s="127">
        <f t="shared" si="0"/>
        <v>18</v>
      </c>
      <c r="G6" s="41"/>
      <c r="H6" s="48"/>
      <c r="I6" s="48"/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18</v>
      </c>
      <c r="D7" s="12">
        <v>1.7</v>
      </c>
      <c r="E7" s="123">
        <v>0</v>
      </c>
      <c r="F7" s="127">
        <f t="shared" si="0"/>
        <v>19.7</v>
      </c>
      <c r="G7" s="53"/>
      <c r="H7" s="41"/>
      <c r="I7" s="30"/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22</v>
      </c>
      <c r="D8" s="12">
        <v>1</v>
      </c>
      <c r="E8" s="123">
        <v>0</v>
      </c>
      <c r="F8" s="127">
        <f t="shared" si="0"/>
        <v>23</v>
      </c>
      <c r="G8" s="41"/>
      <c r="H8" s="41"/>
      <c r="I8" s="30"/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19.399999999999999</v>
      </c>
      <c r="D9" s="12">
        <v>1.8</v>
      </c>
      <c r="E9" s="123">
        <v>0</v>
      </c>
      <c r="F9" s="127">
        <f t="shared" si="0"/>
        <v>21.2</v>
      </c>
      <c r="G9" s="41"/>
      <c r="H9" s="41"/>
      <c r="I9" s="30"/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20.5</v>
      </c>
      <c r="D10" s="12">
        <v>1.5</v>
      </c>
      <c r="E10" s="123">
        <v>0</v>
      </c>
      <c r="F10" s="127">
        <f t="shared" si="0"/>
        <v>22</v>
      </c>
      <c r="G10" s="41"/>
      <c r="H10" s="41"/>
      <c r="I10" s="41"/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21.8</v>
      </c>
      <c r="D11" s="12">
        <v>1.4</v>
      </c>
      <c r="E11" s="123">
        <v>0</v>
      </c>
      <c r="F11" s="127">
        <f t="shared" si="0"/>
        <v>23.2</v>
      </c>
      <c r="G11" s="41"/>
      <c r="H11" s="41"/>
      <c r="I11" s="53"/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19.862500000000001</v>
      </c>
      <c r="D12" s="43">
        <f>AVERAGE(D4:D11)</f>
        <v>1.4000000000000001</v>
      </c>
      <c r="E12" s="124">
        <f>AVERAGE(E4:E11)</f>
        <v>0</v>
      </c>
      <c r="F12" s="128">
        <f>AVERAGE(F4:F11)</f>
        <v>21.262499999999999</v>
      </c>
      <c r="G12" s="125"/>
      <c r="H12" s="53"/>
      <c r="I12" s="53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21.2</v>
      </c>
      <c r="D13" s="12">
        <v>1.6</v>
      </c>
      <c r="E13" s="123">
        <v>0</v>
      </c>
      <c r="F13" s="127">
        <f t="shared" ref="F13:F23" si="1">B13+C13+D13+E13</f>
        <v>22.8</v>
      </c>
      <c r="G13" s="53"/>
      <c r="H13" s="53"/>
      <c r="I13" s="53"/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21.1</v>
      </c>
      <c r="D14" s="12">
        <v>1.2</v>
      </c>
      <c r="E14" s="123">
        <v>0</v>
      </c>
      <c r="F14" s="127">
        <f t="shared" si="1"/>
        <v>22.3</v>
      </c>
      <c r="G14" s="53"/>
      <c r="H14" s="53"/>
      <c r="I14" s="53"/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18.8</v>
      </c>
      <c r="D15" s="12">
        <v>1.8</v>
      </c>
      <c r="E15" s="123">
        <v>0</v>
      </c>
      <c r="F15" s="127">
        <f t="shared" si="1"/>
        <v>20.6</v>
      </c>
      <c r="G15" s="53"/>
      <c r="H15" s="53"/>
      <c r="I15" s="53"/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12</v>
      </c>
      <c r="D16" s="12">
        <v>1.2</v>
      </c>
      <c r="E16" s="123">
        <v>0</v>
      </c>
      <c r="F16" s="127">
        <f t="shared" si="1"/>
        <v>13.2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16.8</v>
      </c>
      <c r="D17" s="12">
        <v>1.6</v>
      </c>
      <c r="E17" s="12">
        <v>0</v>
      </c>
      <c r="F17" s="86">
        <f t="shared" si="1"/>
        <v>18.400000000000002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21</v>
      </c>
      <c r="D18" s="12">
        <v>2</v>
      </c>
      <c r="E18" s="12">
        <v>0</v>
      </c>
      <c r="F18" s="12">
        <f t="shared" si="1"/>
        <v>23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14</v>
      </c>
      <c r="D19" s="12">
        <v>1.1000000000000001</v>
      </c>
      <c r="E19" s="12">
        <v>0</v>
      </c>
      <c r="F19" s="12">
        <f t="shared" si="1"/>
        <v>15.1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18.3</v>
      </c>
      <c r="D20" s="12">
        <v>1.4</v>
      </c>
      <c r="E20" s="12">
        <v>0</v>
      </c>
      <c r="F20" s="12">
        <f t="shared" si="1"/>
        <v>19.7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19</v>
      </c>
      <c r="D21" s="12">
        <v>2</v>
      </c>
      <c r="E21" s="12">
        <v>0</v>
      </c>
      <c r="F21" s="12">
        <f t="shared" si="1"/>
        <v>21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10.8</v>
      </c>
      <c r="D22" s="12">
        <v>1.7</v>
      </c>
      <c r="E22" s="12">
        <v>0</v>
      </c>
      <c r="F22" s="12">
        <f t="shared" si="1"/>
        <v>12.5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17.3</v>
      </c>
      <c r="D23" s="12">
        <v>1</v>
      </c>
      <c r="E23" s="12">
        <v>0</v>
      </c>
      <c r="F23" s="12">
        <f t="shared" si="1"/>
        <v>18.3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17.3</v>
      </c>
      <c r="D24" s="44">
        <f>AVERAGE(D13:D23)</f>
        <v>1.5090909090909093</v>
      </c>
      <c r="E24" s="44">
        <f>AVERAGE(E13:E23)</f>
        <v>0</v>
      </c>
      <c r="F24" s="44">
        <f>AVERAGE(F13:F23)</f>
        <v>18.809090909090909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21</v>
      </c>
      <c r="D25" s="12">
        <v>1</v>
      </c>
      <c r="E25" s="12">
        <v>0</v>
      </c>
      <c r="F25" s="12">
        <f>B25+C25+D25+E25</f>
        <v>22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15.7</v>
      </c>
      <c r="D26" s="12">
        <v>5.2</v>
      </c>
      <c r="E26" s="12">
        <v>0</v>
      </c>
      <c r="F26" s="12">
        <f>B26+C26+D26+E26</f>
        <v>20.9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18.350000000000001</v>
      </c>
      <c r="D27" s="43">
        <f>AVERAGE(D25:D26)</f>
        <v>3.1</v>
      </c>
      <c r="E27" s="43">
        <f>AVERAGE(E25:E26)</f>
        <v>0</v>
      </c>
      <c r="F27" s="44">
        <f>AVERAGE(F25:F26)</f>
        <v>21.45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16.7</v>
      </c>
      <c r="D28" s="12">
        <v>0.4</v>
      </c>
      <c r="E28" s="12">
        <v>0</v>
      </c>
      <c r="F28" s="12">
        <f>B28+C28+D28+E28</f>
        <v>17.099999999999998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19.5</v>
      </c>
      <c r="D29" s="12">
        <v>1.2</v>
      </c>
      <c r="E29" s="12">
        <v>0</v>
      </c>
      <c r="F29" s="12">
        <f>B29+C29+D29+E29</f>
        <v>20.7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20.100000000000001</v>
      </c>
      <c r="D30" s="12">
        <v>0.6</v>
      </c>
      <c r="E30" s="12">
        <v>0</v>
      </c>
      <c r="F30" s="12">
        <f>B30+C30+D30+E30</f>
        <v>20.700000000000003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18.766666666666669</v>
      </c>
      <c r="D31" s="43">
        <f>AVERAGE(D28:D30)</f>
        <v>0.73333333333333339</v>
      </c>
      <c r="E31" s="43">
        <f>AVERAGE(E28:E30)</f>
        <v>0</v>
      </c>
      <c r="F31" s="44">
        <f>AVERAGE(F28:F30)</f>
        <v>19.5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12</v>
      </c>
      <c r="D32" s="12">
        <v>0.2</v>
      </c>
      <c r="E32" s="12">
        <v>0</v>
      </c>
      <c r="F32" s="12">
        <f t="shared" ref="F32:F40" si="2">B32+C32+D32+E32</f>
        <v>12.2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18</v>
      </c>
      <c r="D33" s="12">
        <v>2</v>
      </c>
      <c r="E33" s="12">
        <v>0</v>
      </c>
      <c r="F33" s="12">
        <f t="shared" si="2"/>
        <v>20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12.7</v>
      </c>
      <c r="D34" s="12">
        <v>0.3</v>
      </c>
      <c r="E34" s="12">
        <v>0</v>
      </c>
      <c r="F34" s="12">
        <f t="shared" si="2"/>
        <v>13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12.6</v>
      </c>
      <c r="D35" s="12">
        <v>0.4</v>
      </c>
      <c r="E35" s="12">
        <v>0</v>
      </c>
      <c r="F35" s="12">
        <f t="shared" si="2"/>
        <v>13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14.7</v>
      </c>
      <c r="D36" s="12">
        <v>0.7</v>
      </c>
      <c r="E36" s="12">
        <v>0</v>
      </c>
      <c r="F36" s="12">
        <f t="shared" si="2"/>
        <v>15.399999999999999</v>
      </c>
    </row>
    <row r="37" spans="1:18" x14ac:dyDescent="0.2">
      <c r="A37" s="16" t="s">
        <v>33</v>
      </c>
      <c r="B37" s="12">
        <v>0</v>
      </c>
      <c r="C37" s="12">
        <v>18.3</v>
      </c>
      <c r="D37" s="12">
        <v>1</v>
      </c>
      <c r="E37" s="12">
        <v>0</v>
      </c>
      <c r="F37" s="12">
        <f t="shared" si="2"/>
        <v>19.3</v>
      </c>
    </row>
    <row r="38" spans="1:18" x14ac:dyDescent="0.2">
      <c r="A38" s="16" t="s">
        <v>34</v>
      </c>
      <c r="B38" s="12">
        <v>0</v>
      </c>
      <c r="C38" s="12">
        <v>17.399999999999999</v>
      </c>
      <c r="D38" s="12">
        <v>0.6</v>
      </c>
      <c r="E38" s="12">
        <v>0</v>
      </c>
      <c r="F38" s="12">
        <f t="shared" si="2"/>
        <v>18</v>
      </c>
    </row>
    <row r="39" spans="1:18" s="6" customFormat="1" x14ac:dyDescent="0.2">
      <c r="A39" s="16" t="s">
        <v>45</v>
      </c>
      <c r="B39" s="12">
        <v>0</v>
      </c>
      <c r="C39" s="12">
        <v>30</v>
      </c>
      <c r="D39" s="12">
        <v>0.2</v>
      </c>
      <c r="E39" s="12">
        <v>0</v>
      </c>
      <c r="F39" s="12">
        <f t="shared" si="2"/>
        <v>30.2</v>
      </c>
    </row>
    <row r="40" spans="1:18" s="6" customFormat="1" x14ac:dyDescent="0.2">
      <c r="A40" s="16" t="s">
        <v>89</v>
      </c>
      <c r="B40" s="12">
        <v>0</v>
      </c>
      <c r="C40" s="12">
        <v>14.8</v>
      </c>
      <c r="D40" s="12">
        <v>0.2</v>
      </c>
      <c r="E40" s="12">
        <v>0</v>
      </c>
      <c r="F40" s="12">
        <f t="shared" si="2"/>
        <v>15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16.722222222222221</v>
      </c>
      <c r="D41" s="44">
        <f>AVERAGE(D32:D40)</f>
        <v>0.62222222222222223</v>
      </c>
      <c r="E41" s="44">
        <f>AVERAGE(E32:E40)</f>
        <v>0</v>
      </c>
      <c r="F41" s="44">
        <f>AVERAGE(F32:F40)</f>
        <v>17.344444444444445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17.960606060606057</v>
      </c>
      <c r="D42" s="47">
        <f>AVERAGE(D4:D11,D13:D23,D25:D26,D28:D30,D32:D40)</f>
        <v>1.2666666666666671</v>
      </c>
      <c r="E42" s="47">
        <f>AVERAGE(E4:E11,E13:E23,E25:E26,E28:E30,E32:E40)</f>
        <v>0</v>
      </c>
      <c r="F42" s="47">
        <f>AVERAGE(F4:F11,F13:F23,F25:F26,F28:F30,F32:F40)</f>
        <v>19.227272727272723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15" sqref="J1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124</v>
      </c>
      <c r="B1" s="130"/>
      <c r="C1" s="130"/>
      <c r="D1" s="130"/>
      <c r="E1" s="130"/>
      <c r="F1" s="130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0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0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98</v>
      </c>
      <c r="B1" s="130"/>
      <c r="C1" s="130"/>
      <c r="D1" s="130"/>
      <c r="E1" s="130"/>
      <c r="F1" s="130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5" t="s">
        <v>125</v>
      </c>
      <c r="B1" s="135"/>
      <c r="C1" s="135"/>
      <c r="D1" s="135"/>
      <c r="E1" s="135"/>
      <c r="F1" s="135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5" t="s">
        <v>126</v>
      </c>
      <c r="B1" s="135"/>
      <c r="C1" s="135"/>
      <c r="D1" s="135"/>
      <c r="E1" s="135"/>
      <c r="F1" s="135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5" t="s">
        <v>127</v>
      </c>
      <c r="B1" s="135"/>
      <c r="C1" s="135"/>
      <c r="D1" s="135"/>
      <c r="E1" s="135"/>
      <c r="F1" s="135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</row>
    <row r="4" spans="1:6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80" zoomScaleNormal="80" workbookViewId="0">
      <selection activeCell="Q41" sqref="Q41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6" t="s">
        <v>128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3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1:33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>
        <f>total!U46</f>
        <v>0.22121212121212119</v>
      </c>
      <c r="V4" s="24">
        <f>total!V46</f>
        <v>0.49090909090909091</v>
      </c>
      <c r="W4" s="24"/>
      <c r="X4" s="24"/>
      <c r="Y4" s="24">
        <f>total!Y46</f>
        <v>2.6969696969696977</v>
      </c>
      <c r="Z4" s="24">
        <f>total!Z46</f>
        <v>0.8606060606060606</v>
      </c>
      <c r="AA4" s="24"/>
      <c r="AB4" s="24">
        <f>total!AB46</f>
        <v>19.22727272727273</v>
      </c>
      <c r="AC4" s="24"/>
      <c r="AD4" s="24"/>
      <c r="AE4" s="24"/>
      <c r="AF4" s="24"/>
    </row>
    <row r="5" spans="1:33" x14ac:dyDescent="0.2">
      <c r="A5" s="89">
        <v>2014</v>
      </c>
      <c r="B5" s="24">
        <v>0</v>
      </c>
      <c r="C5" s="24">
        <v>0</v>
      </c>
      <c r="D5" s="24">
        <v>0</v>
      </c>
      <c r="E5" s="24">
        <v>0</v>
      </c>
      <c r="F5" s="24">
        <v>0.25757575757575751</v>
      </c>
      <c r="G5" s="24">
        <v>0</v>
      </c>
      <c r="H5" s="24">
        <v>0</v>
      </c>
      <c r="I5" s="24">
        <v>0.15454545454545457</v>
      </c>
      <c r="J5" s="24">
        <v>7.8787878787878796E-2</v>
      </c>
      <c r="K5" s="24">
        <v>0</v>
      </c>
      <c r="L5" s="24">
        <v>0</v>
      </c>
      <c r="M5" s="24">
        <v>0</v>
      </c>
      <c r="N5" s="24">
        <v>13.230303030303027</v>
      </c>
      <c r="O5" s="24">
        <v>0.37878787878787884</v>
      </c>
      <c r="P5" s="24">
        <v>0</v>
      </c>
      <c r="Q5" s="24">
        <v>6.1090909090909093</v>
      </c>
      <c r="R5" s="24">
        <v>1.7939393939393942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4.6848484848484846</v>
      </c>
      <c r="AB5" s="24">
        <v>1.2696969696969695</v>
      </c>
      <c r="AC5" s="24">
        <v>0.19393939393939394</v>
      </c>
      <c r="AD5" s="24">
        <v>0</v>
      </c>
      <c r="AE5" s="24">
        <v>0</v>
      </c>
      <c r="AF5" s="24">
        <v>8.5539393939393946</v>
      </c>
    </row>
    <row r="8" spans="1:33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2015</v>
      </c>
      <c r="B9" s="24">
        <f>B4</f>
        <v>0</v>
      </c>
      <c r="C9" s="24">
        <f t="shared" ref="C9:AF9" si="0">B9+C4</f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0.22121212121212119</v>
      </c>
      <c r="V9" s="24">
        <f t="shared" si="0"/>
        <v>0.71212121212121215</v>
      </c>
      <c r="W9" s="24">
        <f t="shared" si="0"/>
        <v>0.71212121212121215</v>
      </c>
      <c r="X9" s="24">
        <f t="shared" si="0"/>
        <v>0.71212121212121215</v>
      </c>
      <c r="Y9" s="24">
        <f t="shared" si="0"/>
        <v>3.4090909090909101</v>
      </c>
      <c r="Z9" s="24">
        <f t="shared" si="0"/>
        <v>4.2696969696969704</v>
      </c>
      <c r="AA9" s="24">
        <f t="shared" si="0"/>
        <v>4.2696969696969704</v>
      </c>
      <c r="AB9" s="24">
        <f t="shared" si="0"/>
        <v>23.4969696969697</v>
      </c>
      <c r="AC9" s="24">
        <f t="shared" si="0"/>
        <v>23.4969696969697</v>
      </c>
      <c r="AD9" s="24">
        <f t="shared" si="0"/>
        <v>23.4969696969697</v>
      </c>
      <c r="AE9" s="24">
        <f t="shared" si="0"/>
        <v>23.4969696969697</v>
      </c>
      <c r="AF9" s="24">
        <f t="shared" si="0"/>
        <v>23.4969696969697</v>
      </c>
      <c r="AG9" s="105"/>
    </row>
    <row r="10" spans="1:33" x14ac:dyDescent="0.2">
      <c r="A10" s="89">
        <v>2014</v>
      </c>
      <c r="B10" s="24">
        <f>B5</f>
        <v>0</v>
      </c>
      <c r="C10" s="24">
        <f t="shared" ref="C10:AF10" si="1">B10+C5</f>
        <v>0</v>
      </c>
      <c r="D10" s="24">
        <f t="shared" si="1"/>
        <v>0</v>
      </c>
      <c r="E10" s="24">
        <f t="shared" si="1"/>
        <v>0</v>
      </c>
      <c r="F10" s="24">
        <f t="shared" si="1"/>
        <v>0.25757575757575751</v>
      </c>
      <c r="G10" s="24">
        <f t="shared" si="1"/>
        <v>0.25757575757575751</v>
      </c>
      <c r="H10" s="24">
        <f t="shared" si="1"/>
        <v>0.25757575757575751</v>
      </c>
      <c r="I10" s="24">
        <f t="shared" si="1"/>
        <v>0.41212121212121211</v>
      </c>
      <c r="J10" s="24">
        <f t="shared" si="1"/>
        <v>0.49090909090909091</v>
      </c>
      <c r="K10" s="24">
        <f t="shared" si="1"/>
        <v>0.49090909090909091</v>
      </c>
      <c r="L10" s="24">
        <f t="shared" si="1"/>
        <v>0.49090909090909091</v>
      </c>
      <c r="M10" s="24">
        <f t="shared" si="1"/>
        <v>0.49090909090909091</v>
      </c>
      <c r="N10" s="24">
        <f t="shared" si="1"/>
        <v>13.721212121212117</v>
      </c>
      <c r="O10" s="24">
        <f t="shared" si="1"/>
        <v>14.099999999999996</v>
      </c>
      <c r="P10" s="24">
        <f t="shared" si="1"/>
        <v>14.099999999999996</v>
      </c>
      <c r="Q10" s="24">
        <f t="shared" si="1"/>
        <v>20.209090909090904</v>
      </c>
      <c r="R10" s="24">
        <f t="shared" si="1"/>
        <v>22.003030303030297</v>
      </c>
      <c r="S10" s="24">
        <f t="shared" si="1"/>
        <v>22.003030303030297</v>
      </c>
      <c r="T10" s="24">
        <f t="shared" si="1"/>
        <v>22.003030303030297</v>
      </c>
      <c r="U10" s="24">
        <f t="shared" si="1"/>
        <v>22.003030303030297</v>
      </c>
      <c r="V10" s="24">
        <f t="shared" si="1"/>
        <v>22.003030303030297</v>
      </c>
      <c r="W10" s="24">
        <f t="shared" si="1"/>
        <v>22.003030303030297</v>
      </c>
      <c r="X10" s="24">
        <f t="shared" si="1"/>
        <v>22.003030303030297</v>
      </c>
      <c r="Y10" s="24">
        <f t="shared" si="1"/>
        <v>22.003030303030297</v>
      </c>
      <c r="Z10" s="24">
        <f t="shared" si="1"/>
        <v>22.003030303030297</v>
      </c>
      <c r="AA10" s="24">
        <f t="shared" si="1"/>
        <v>26.68787878787878</v>
      </c>
      <c r="AB10" s="24">
        <f t="shared" si="1"/>
        <v>27.95757575757575</v>
      </c>
      <c r="AC10" s="24">
        <f t="shared" si="1"/>
        <v>28.151515151515145</v>
      </c>
      <c r="AD10" s="24">
        <f t="shared" si="1"/>
        <v>28.151515151515145</v>
      </c>
      <c r="AE10" s="24">
        <f t="shared" si="1"/>
        <v>28.151515151515145</v>
      </c>
      <c r="AF10" s="24">
        <f t="shared" si="1"/>
        <v>36.705454545454543</v>
      </c>
      <c r="AG10" s="105"/>
    </row>
    <row r="11" spans="1:33" x14ac:dyDescent="0.2">
      <c r="A11" s="89" t="s">
        <v>95</v>
      </c>
      <c r="B11" s="101">
        <f t="shared" ref="B11:AF11" si="2">$M$21</f>
        <v>25.3645</v>
      </c>
      <c r="C11" s="101">
        <f t="shared" si="2"/>
        <v>25.3645</v>
      </c>
      <c r="D11" s="101">
        <f t="shared" si="2"/>
        <v>25.3645</v>
      </c>
      <c r="E11" s="101">
        <f t="shared" si="2"/>
        <v>25.3645</v>
      </c>
      <c r="F11" s="101">
        <f t="shared" si="2"/>
        <v>25.3645</v>
      </c>
      <c r="G11" s="101">
        <f t="shared" si="2"/>
        <v>25.3645</v>
      </c>
      <c r="H11" s="101">
        <f t="shared" si="2"/>
        <v>25.3645</v>
      </c>
      <c r="I11" s="101">
        <f t="shared" si="2"/>
        <v>25.3645</v>
      </c>
      <c r="J11" s="101">
        <f t="shared" si="2"/>
        <v>25.3645</v>
      </c>
      <c r="K11" s="101">
        <f t="shared" si="2"/>
        <v>25.3645</v>
      </c>
      <c r="L11" s="101">
        <f t="shared" si="2"/>
        <v>25.3645</v>
      </c>
      <c r="M11" s="101">
        <f t="shared" si="2"/>
        <v>25.3645</v>
      </c>
      <c r="N11" s="101">
        <f t="shared" si="2"/>
        <v>25.3645</v>
      </c>
      <c r="O11" s="101">
        <f t="shared" si="2"/>
        <v>25.3645</v>
      </c>
      <c r="P11" s="101">
        <f t="shared" si="2"/>
        <v>25.3645</v>
      </c>
      <c r="Q11" s="101">
        <f t="shared" si="2"/>
        <v>25.3645</v>
      </c>
      <c r="R11" s="101">
        <f t="shared" si="2"/>
        <v>25.3645</v>
      </c>
      <c r="S11" s="101">
        <f t="shared" si="2"/>
        <v>25.3645</v>
      </c>
      <c r="T11" s="101">
        <f t="shared" si="2"/>
        <v>25.3645</v>
      </c>
      <c r="U11" s="101">
        <f t="shared" si="2"/>
        <v>25.3645</v>
      </c>
      <c r="V11" s="101">
        <f t="shared" si="2"/>
        <v>25.3645</v>
      </c>
      <c r="W11" s="101">
        <f t="shared" si="2"/>
        <v>25.3645</v>
      </c>
      <c r="X11" s="101">
        <f t="shared" si="2"/>
        <v>25.3645</v>
      </c>
      <c r="Y11" s="101">
        <f t="shared" si="2"/>
        <v>25.3645</v>
      </c>
      <c r="Z11" s="101">
        <f t="shared" si="2"/>
        <v>25.3645</v>
      </c>
      <c r="AA11" s="101">
        <f t="shared" si="2"/>
        <v>25.3645</v>
      </c>
      <c r="AB11" s="101">
        <f t="shared" si="2"/>
        <v>25.3645</v>
      </c>
      <c r="AC11" s="101">
        <f t="shared" si="2"/>
        <v>25.3645</v>
      </c>
      <c r="AD11" s="101">
        <f t="shared" si="2"/>
        <v>25.3645</v>
      </c>
      <c r="AE11" s="101">
        <f t="shared" si="2"/>
        <v>25.3645</v>
      </c>
      <c r="AF11" s="101">
        <f t="shared" si="2"/>
        <v>25.3645</v>
      </c>
    </row>
    <row r="14" spans="1:33" ht="15.75" x14ac:dyDescent="0.2">
      <c r="A14" s="106" t="s">
        <v>88</v>
      </c>
      <c r="B14" s="106">
        <v>2015</v>
      </c>
      <c r="C14" s="106" t="s">
        <v>95</v>
      </c>
      <c r="F14" s="137" t="s">
        <v>92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</row>
    <row r="15" spans="1:33" x14ac:dyDescent="0.2">
      <c r="A15" s="107" t="s">
        <v>56</v>
      </c>
      <c r="B15" s="101">
        <f>total!AG8</f>
        <v>22.9</v>
      </c>
      <c r="C15" s="101">
        <f t="shared" ref="C15:C47" si="3">$M$21</f>
        <v>25.3645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</row>
    <row r="16" spans="1:33" x14ac:dyDescent="0.2">
      <c r="A16" s="107" t="s">
        <v>57</v>
      </c>
      <c r="B16" s="101">
        <f>total!AG9</f>
        <v>28.6</v>
      </c>
      <c r="C16" s="101">
        <f t="shared" si="3"/>
        <v>25.3645</v>
      </c>
      <c r="F16" s="90" t="s">
        <v>75</v>
      </c>
      <c r="G16" s="91">
        <v>17.600000000000001</v>
      </c>
      <c r="H16" s="91">
        <v>25.1</v>
      </c>
      <c r="I16" s="91">
        <v>31.2</v>
      </c>
      <c r="J16" s="91">
        <v>37.200000000000003</v>
      </c>
      <c r="K16" s="91">
        <v>2.1</v>
      </c>
      <c r="L16" s="91">
        <v>73.8</v>
      </c>
      <c r="M16" s="91">
        <v>30.9</v>
      </c>
      <c r="N16" s="91">
        <v>38.6</v>
      </c>
      <c r="O16" s="91">
        <v>20.5</v>
      </c>
      <c r="P16" s="91">
        <v>1.3</v>
      </c>
      <c r="Q16" s="91">
        <v>7.9</v>
      </c>
      <c r="R16" s="91">
        <v>1.6</v>
      </c>
      <c r="S16" s="91">
        <v>0</v>
      </c>
      <c r="T16" s="91">
        <v>73.400000000000006</v>
      </c>
      <c r="U16" s="91">
        <v>55.4</v>
      </c>
      <c r="V16" s="91">
        <v>0.6</v>
      </c>
      <c r="W16" s="91">
        <v>47.6</v>
      </c>
      <c r="X16" s="91">
        <v>0.09</v>
      </c>
      <c r="Y16" s="91">
        <v>5.7</v>
      </c>
      <c r="Z16" s="91">
        <v>36.700000000000003</v>
      </c>
      <c r="AA16" s="91">
        <f>total!AG46</f>
        <v>23.4969696969697</v>
      </c>
    </row>
    <row r="17" spans="1:27" x14ac:dyDescent="0.2">
      <c r="A17" s="107" t="s">
        <v>58</v>
      </c>
      <c r="B17" s="101">
        <f>total!AG10</f>
        <v>21.5</v>
      </c>
      <c r="C17" s="101">
        <f t="shared" si="3"/>
        <v>25.3645</v>
      </c>
      <c r="F17" s="92" t="s">
        <v>95</v>
      </c>
      <c r="G17" s="101">
        <f t="shared" ref="G17:AA17" si="4">$M$21</f>
        <v>25.3645</v>
      </c>
      <c r="H17" s="101">
        <f t="shared" si="4"/>
        <v>25.3645</v>
      </c>
      <c r="I17" s="101">
        <f t="shared" si="4"/>
        <v>25.3645</v>
      </c>
      <c r="J17" s="101">
        <f t="shared" si="4"/>
        <v>25.3645</v>
      </c>
      <c r="K17" s="101">
        <f t="shared" si="4"/>
        <v>25.3645</v>
      </c>
      <c r="L17" s="101">
        <f t="shared" si="4"/>
        <v>25.3645</v>
      </c>
      <c r="M17" s="101">
        <f t="shared" si="4"/>
        <v>25.3645</v>
      </c>
      <c r="N17" s="101">
        <f t="shared" si="4"/>
        <v>25.3645</v>
      </c>
      <c r="O17" s="101">
        <f t="shared" si="4"/>
        <v>25.3645</v>
      </c>
      <c r="P17" s="101">
        <f t="shared" si="4"/>
        <v>25.3645</v>
      </c>
      <c r="Q17" s="101">
        <f t="shared" si="4"/>
        <v>25.3645</v>
      </c>
      <c r="R17" s="101">
        <f t="shared" si="4"/>
        <v>25.3645</v>
      </c>
      <c r="S17" s="101">
        <f t="shared" si="4"/>
        <v>25.3645</v>
      </c>
      <c r="T17" s="101">
        <f t="shared" si="4"/>
        <v>25.3645</v>
      </c>
      <c r="U17" s="101">
        <f t="shared" si="4"/>
        <v>25.3645</v>
      </c>
      <c r="V17" s="101">
        <f t="shared" si="4"/>
        <v>25.3645</v>
      </c>
      <c r="W17" s="101">
        <f t="shared" si="4"/>
        <v>25.3645</v>
      </c>
      <c r="X17" s="101">
        <f t="shared" si="4"/>
        <v>25.3645</v>
      </c>
      <c r="Y17" s="101">
        <f t="shared" si="4"/>
        <v>25.3645</v>
      </c>
      <c r="Z17" s="101">
        <f t="shared" si="4"/>
        <v>25.3645</v>
      </c>
      <c r="AA17" s="101">
        <f t="shared" si="4"/>
        <v>25.3645</v>
      </c>
    </row>
    <row r="18" spans="1:27" x14ac:dyDescent="0.2">
      <c r="A18" s="107" t="s">
        <v>59</v>
      </c>
      <c r="B18" s="101">
        <f>total!AG11</f>
        <v>23.3</v>
      </c>
      <c r="C18" s="101">
        <f t="shared" si="3"/>
        <v>25.3645</v>
      </c>
    </row>
    <row r="19" spans="1:27" x14ac:dyDescent="0.2">
      <c r="A19" s="107" t="s">
        <v>60</v>
      </c>
      <c r="B19" s="101">
        <f>total!AG12</f>
        <v>26.6</v>
      </c>
      <c r="C19" s="101">
        <f t="shared" si="3"/>
        <v>25.3645</v>
      </c>
    </row>
    <row r="20" spans="1:27" x14ac:dyDescent="0.2">
      <c r="A20" s="107" t="s">
        <v>61</v>
      </c>
      <c r="B20" s="101">
        <f>total!AG13</f>
        <v>25.8</v>
      </c>
      <c r="C20" s="101">
        <f t="shared" si="3"/>
        <v>25.3645</v>
      </c>
      <c r="F20" s="139"/>
      <c r="G20" s="140"/>
      <c r="H20" s="108" t="s">
        <v>94</v>
      </c>
      <c r="I20" s="109" t="s">
        <v>95</v>
      </c>
      <c r="L20" s="141" t="s">
        <v>75</v>
      </c>
      <c r="M20" s="141"/>
    </row>
    <row r="21" spans="1:27" x14ac:dyDescent="0.2">
      <c r="A21" s="107" t="s">
        <v>62</v>
      </c>
      <c r="B21" s="101">
        <f>total!AG14</f>
        <v>28</v>
      </c>
      <c r="C21" s="101">
        <f t="shared" si="3"/>
        <v>25.3645</v>
      </c>
      <c r="F21" s="142" t="s">
        <v>50</v>
      </c>
      <c r="G21" s="143"/>
      <c r="H21" s="19">
        <f>total!AG16</f>
        <v>25.312500000000004</v>
      </c>
      <c r="I21" s="101">
        <f>$M$21</f>
        <v>25.3645</v>
      </c>
      <c r="L21" s="92" t="s">
        <v>95</v>
      </c>
      <c r="M21" s="101">
        <f>AVERAGE(G16:Z16)</f>
        <v>25.3645</v>
      </c>
    </row>
    <row r="22" spans="1:27" x14ac:dyDescent="0.2">
      <c r="A22" s="107" t="s">
        <v>63</v>
      </c>
      <c r="B22" s="101">
        <f>total!AG15</f>
        <v>25.8</v>
      </c>
      <c r="C22" s="101">
        <f t="shared" si="3"/>
        <v>25.3645</v>
      </c>
      <c r="F22" s="142" t="s">
        <v>51</v>
      </c>
      <c r="G22" s="143"/>
      <c r="H22" s="19">
        <f>total!AG28</f>
        <v>23.009090909090908</v>
      </c>
      <c r="I22" s="101">
        <f>$M$21</f>
        <v>25.3645</v>
      </c>
    </row>
    <row r="23" spans="1:27" x14ac:dyDescent="0.2">
      <c r="A23" s="107" t="s">
        <v>64</v>
      </c>
      <c r="B23" s="101">
        <f>total!AG17</f>
        <v>25.700000000000003</v>
      </c>
      <c r="C23" s="101">
        <f t="shared" si="3"/>
        <v>25.3645</v>
      </c>
      <c r="F23" s="142" t="s">
        <v>52</v>
      </c>
      <c r="G23" s="143"/>
      <c r="H23" s="19">
        <f>total!AG31</f>
        <v>24.9</v>
      </c>
      <c r="I23" s="101">
        <f>$M$21</f>
        <v>25.3645</v>
      </c>
    </row>
    <row r="24" spans="1:27" x14ac:dyDescent="0.2">
      <c r="A24" s="107" t="s">
        <v>65</v>
      </c>
      <c r="B24" s="101">
        <f>total!AG18</f>
        <v>25.3</v>
      </c>
      <c r="C24" s="101">
        <f t="shared" si="3"/>
        <v>25.3645</v>
      </c>
      <c r="F24" s="142" t="s">
        <v>53</v>
      </c>
      <c r="G24" s="143"/>
      <c r="H24" s="19">
        <f>total!AG35</f>
        <v>23.733333333333334</v>
      </c>
      <c r="I24" s="101">
        <f>$M$21</f>
        <v>25.3645</v>
      </c>
    </row>
    <row r="25" spans="1:27" x14ac:dyDescent="0.2">
      <c r="A25" s="107" t="s">
        <v>66</v>
      </c>
      <c r="B25" s="101">
        <f>total!AG19</f>
        <v>25.400000000000002</v>
      </c>
      <c r="C25" s="101">
        <f t="shared" si="3"/>
        <v>25.3645</v>
      </c>
      <c r="F25" s="142" t="s">
        <v>54</v>
      </c>
      <c r="G25" s="143"/>
      <c r="H25" s="19">
        <f>total!AG45</f>
        <v>22.088888888888889</v>
      </c>
      <c r="I25" s="101">
        <f>$M$21</f>
        <v>25.3645</v>
      </c>
    </row>
    <row r="26" spans="1:27" x14ac:dyDescent="0.2">
      <c r="A26" s="107" t="s">
        <v>67</v>
      </c>
      <c r="B26" s="101">
        <f>total!AG20</f>
        <v>18.600000000000001</v>
      </c>
      <c r="C26" s="101">
        <f t="shared" si="3"/>
        <v>25.3645</v>
      </c>
    </row>
    <row r="27" spans="1:27" x14ac:dyDescent="0.2">
      <c r="A27" s="107" t="s">
        <v>68</v>
      </c>
      <c r="B27" s="101">
        <f>total!AG21</f>
        <v>21.8</v>
      </c>
      <c r="C27" s="101">
        <f t="shared" si="3"/>
        <v>25.3645</v>
      </c>
    </row>
    <row r="28" spans="1:27" x14ac:dyDescent="0.2">
      <c r="A28" s="107" t="s">
        <v>69</v>
      </c>
      <c r="B28" s="101">
        <f>total!AG22</f>
        <v>26.2</v>
      </c>
      <c r="C28" s="101">
        <f t="shared" si="3"/>
        <v>25.3645</v>
      </c>
    </row>
    <row r="29" spans="1:27" x14ac:dyDescent="0.2">
      <c r="A29" s="107" t="s">
        <v>70</v>
      </c>
      <c r="B29" s="101">
        <f>total!AG23</f>
        <v>18.599999999999998</v>
      </c>
      <c r="C29" s="101">
        <f t="shared" si="3"/>
        <v>25.3645</v>
      </c>
    </row>
    <row r="30" spans="1:27" x14ac:dyDescent="0.2">
      <c r="A30" s="107" t="s">
        <v>71</v>
      </c>
      <c r="B30" s="101">
        <f>total!AG24</f>
        <v>24.4</v>
      </c>
      <c r="C30" s="101">
        <f t="shared" si="3"/>
        <v>25.3645</v>
      </c>
    </row>
    <row r="31" spans="1:27" x14ac:dyDescent="0.2">
      <c r="A31" s="107" t="s">
        <v>72</v>
      </c>
      <c r="B31" s="101">
        <f>total!AG25</f>
        <v>27.3</v>
      </c>
      <c r="C31" s="101">
        <f t="shared" si="3"/>
        <v>25.3645</v>
      </c>
    </row>
    <row r="32" spans="1:27" x14ac:dyDescent="0.2">
      <c r="A32" s="107" t="s">
        <v>73</v>
      </c>
      <c r="B32" s="101">
        <f>total!AG26</f>
        <v>17.7</v>
      </c>
      <c r="C32" s="101">
        <f t="shared" si="3"/>
        <v>25.3645</v>
      </c>
    </row>
    <row r="33" spans="1:3" x14ac:dyDescent="0.2">
      <c r="A33" s="107" t="s">
        <v>74</v>
      </c>
      <c r="B33" s="101">
        <f>total!AG27</f>
        <v>22.1</v>
      </c>
      <c r="C33" s="101">
        <f t="shared" si="3"/>
        <v>25.3645</v>
      </c>
    </row>
    <row r="34" spans="1:3" x14ac:dyDescent="0.2">
      <c r="A34" s="107" t="s">
        <v>75</v>
      </c>
      <c r="B34" s="101">
        <f>total!AG29</f>
        <v>24.9</v>
      </c>
      <c r="C34" s="101">
        <f t="shared" si="3"/>
        <v>25.3645</v>
      </c>
    </row>
    <row r="35" spans="1:3" x14ac:dyDescent="0.2">
      <c r="A35" s="107" t="s">
        <v>76</v>
      </c>
      <c r="B35" s="101">
        <f>total!AG30</f>
        <v>24.9</v>
      </c>
      <c r="C35" s="101">
        <f t="shared" si="3"/>
        <v>25.3645</v>
      </c>
    </row>
    <row r="36" spans="1:3" x14ac:dyDescent="0.2">
      <c r="A36" s="107" t="s">
        <v>77</v>
      </c>
      <c r="B36" s="101">
        <f>total!AG32</f>
        <v>22.2</v>
      </c>
      <c r="C36" s="101">
        <f t="shared" si="3"/>
        <v>25.3645</v>
      </c>
    </row>
    <row r="37" spans="1:3" x14ac:dyDescent="0.2">
      <c r="A37" s="107" t="s">
        <v>78</v>
      </c>
      <c r="B37" s="101">
        <f>total!AG33</f>
        <v>24.7</v>
      </c>
      <c r="C37" s="101">
        <f t="shared" si="3"/>
        <v>25.3645</v>
      </c>
    </row>
    <row r="38" spans="1:3" x14ac:dyDescent="0.2">
      <c r="A38" s="107" t="s">
        <v>79</v>
      </c>
      <c r="B38" s="101">
        <f>total!AG34</f>
        <v>24.300000000000004</v>
      </c>
      <c r="C38" s="101">
        <f t="shared" si="3"/>
        <v>25.3645</v>
      </c>
    </row>
    <row r="39" spans="1:3" x14ac:dyDescent="0.2">
      <c r="A39" s="107" t="s">
        <v>80</v>
      </c>
      <c r="B39" s="101">
        <f>total!AG36</f>
        <v>16</v>
      </c>
      <c r="C39" s="101">
        <f t="shared" si="3"/>
        <v>25.3645</v>
      </c>
    </row>
    <row r="40" spans="1:3" x14ac:dyDescent="0.2">
      <c r="A40" s="107" t="s">
        <v>81</v>
      </c>
      <c r="B40" s="101">
        <f>total!AG37</f>
        <v>24.7</v>
      </c>
      <c r="C40" s="101">
        <f t="shared" si="3"/>
        <v>25.3645</v>
      </c>
    </row>
    <row r="41" spans="1:3" x14ac:dyDescent="0.2">
      <c r="A41" s="107" t="s">
        <v>82</v>
      </c>
      <c r="B41" s="101">
        <f>total!AG38</f>
        <v>18.899999999999999</v>
      </c>
      <c r="C41" s="101">
        <f t="shared" si="3"/>
        <v>25.3645</v>
      </c>
    </row>
    <row r="42" spans="1:3" x14ac:dyDescent="0.2">
      <c r="A42" s="107" t="s">
        <v>83</v>
      </c>
      <c r="B42" s="101">
        <f>total!AG39</f>
        <v>18.100000000000001</v>
      </c>
      <c r="C42" s="101">
        <f t="shared" si="3"/>
        <v>25.3645</v>
      </c>
    </row>
    <row r="43" spans="1:3" x14ac:dyDescent="0.2">
      <c r="A43" s="107" t="s">
        <v>84</v>
      </c>
      <c r="B43" s="101">
        <f>total!AG40</f>
        <v>20.9</v>
      </c>
      <c r="C43" s="101">
        <f t="shared" si="3"/>
        <v>25.3645</v>
      </c>
    </row>
    <row r="44" spans="1:3" x14ac:dyDescent="0.2">
      <c r="A44" s="107" t="s">
        <v>85</v>
      </c>
      <c r="B44" s="101">
        <f>total!AG41</f>
        <v>24.2</v>
      </c>
      <c r="C44" s="101">
        <f t="shared" si="3"/>
        <v>25.3645</v>
      </c>
    </row>
    <row r="45" spans="1:3" x14ac:dyDescent="0.2">
      <c r="A45" s="107" t="s">
        <v>86</v>
      </c>
      <c r="B45" s="101">
        <f>total!AG42</f>
        <v>21.6</v>
      </c>
      <c r="C45" s="101">
        <f t="shared" si="3"/>
        <v>25.3645</v>
      </c>
    </row>
    <row r="46" spans="1:3" x14ac:dyDescent="0.2">
      <c r="A46" s="107" t="s">
        <v>87</v>
      </c>
      <c r="B46" s="101">
        <f>total!AG43</f>
        <v>36.4</v>
      </c>
      <c r="C46" s="101">
        <f t="shared" si="3"/>
        <v>25.3645</v>
      </c>
    </row>
    <row r="47" spans="1:3" x14ac:dyDescent="0.2">
      <c r="A47" s="107" t="s">
        <v>90</v>
      </c>
      <c r="B47" s="101">
        <f>total!AG44</f>
        <v>18</v>
      </c>
      <c r="C47" s="101">
        <f t="shared" si="3"/>
        <v>25.3645</v>
      </c>
    </row>
  </sheetData>
  <mergeCells count="9">
    <mergeCell ref="A1:AF1"/>
    <mergeCell ref="F14:AA14"/>
    <mergeCell ref="F20:G20"/>
    <mergeCell ref="L20:M20"/>
    <mergeCell ref="F25:G25"/>
    <mergeCell ref="F21:G21"/>
    <mergeCell ref="F22:G22"/>
    <mergeCell ref="F23:G23"/>
    <mergeCell ref="F24:G2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30" t="s">
        <v>99</v>
      </c>
      <c r="B1" s="130"/>
      <c r="C1" s="130"/>
      <c r="D1" s="130"/>
      <c r="E1" s="130"/>
      <c r="F1" s="130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100</v>
      </c>
      <c r="B1" s="130"/>
      <c r="C1" s="130"/>
      <c r="D1" s="130"/>
      <c r="E1" s="130"/>
      <c r="F1" s="130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101</v>
      </c>
      <c r="B1" s="130"/>
      <c r="C1" s="130"/>
      <c r="D1" s="130"/>
      <c r="E1" s="130"/>
      <c r="F1" s="13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102</v>
      </c>
      <c r="B1" s="130"/>
      <c r="C1" s="130"/>
      <c r="D1" s="130"/>
      <c r="E1" s="130"/>
      <c r="F1" s="130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30" t="s">
        <v>103</v>
      </c>
      <c r="B1" s="130"/>
      <c r="C1" s="130"/>
      <c r="D1" s="130"/>
      <c r="E1" s="130"/>
      <c r="F1" s="130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104</v>
      </c>
      <c r="B1" s="130"/>
      <c r="C1" s="130"/>
      <c r="D1" s="130"/>
      <c r="E1" s="130"/>
      <c r="F1" s="130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2015-12-10T01:53:29Z</dcterms:modified>
</cp:coreProperties>
</file>