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8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7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AH39" i="1" l="1"/>
  <c r="E54" i="1" l="1"/>
  <c r="E46" i="1" l="1"/>
  <c r="M21" i="33" l="1"/>
  <c r="AD17" i="33" s="1"/>
  <c r="AB17" i="33" l="1"/>
  <c r="AC17" i="33"/>
  <c r="E24" i="25"/>
  <c r="AG47" i="1" l="1"/>
  <c r="AA17" i="33" l="1"/>
  <c r="Z17" i="33"/>
  <c r="B10" i="33" l="1"/>
  <c r="C10" i="33" s="1"/>
  <c r="D10" i="33" s="1"/>
  <c r="E10" i="33" s="1"/>
  <c r="F10" i="33" s="1"/>
  <c r="G10" i="33" s="1"/>
  <c r="H10" i="33" s="1"/>
  <c r="I10" i="33" s="1"/>
  <c r="J10" i="33" s="1"/>
  <c r="K10" i="33" s="1"/>
  <c r="L10" i="33" s="1"/>
  <c r="M10" i="33" s="1"/>
  <c r="N10" i="33" s="1"/>
  <c r="O10" i="33" s="1"/>
  <c r="P10" i="33" s="1"/>
  <c r="Q10" i="33" s="1"/>
  <c r="R10" i="33" s="1"/>
  <c r="S10" i="33" s="1"/>
  <c r="T10" i="33" s="1"/>
  <c r="U10" i="33" s="1"/>
  <c r="V10" i="33" s="1"/>
  <c r="W10" i="33" s="1"/>
  <c r="X10" i="33" s="1"/>
  <c r="Y10" i="33" s="1"/>
  <c r="Z10" i="33" s="1"/>
  <c r="AA10" i="33" s="1"/>
  <c r="AB10" i="33" s="1"/>
  <c r="AC10" i="33" s="1"/>
  <c r="AD10" i="33" s="1"/>
  <c r="AE10" i="33" s="1"/>
  <c r="AF10" i="33" s="1"/>
  <c r="D11" i="33"/>
  <c r="I25" i="33"/>
  <c r="C33" i="33"/>
  <c r="F4" i="21"/>
  <c r="F5" i="21"/>
  <c r="F6" i="21"/>
  <c r="F7" i="21"/>
  <c r="U11" i="1" s="1"/>
  <c r="F8" i="21"/>
  <c r="F9" i="21"/>
  <c r="F10" i="21"/>
  <c r="F11" i="21"/>
  <c r="U15" i="1" s="1"/>
  <c r="B12" i="21"/>
  <c r="C12" i="21"/>
  <c r="F13" i="21"/>
  <c r="F14" i="21"/>
  <c r="U18" i="1" s="1"/>
  <c r="F15" i="21"/>
  <c r="F16" i="21"/>
  <c r="F17" i="21"/>
  <c r="F18" i="21"/>
  <c r="F19" i="21"/>
  <c r="F20" i="21"/>
  <c r="F21" i="21"/>
  <c r="F22" i="21"/>
  <c r="U26" i="1" s="1"/>
  <c r="F23" i="21"/>
  <c r="B24" i="21"/>
  <c r="C24" i="21"/>
  <c r="F25" i="21"/>
  <c r="F26" i="21"/>
  <c r="B27" i="21"/>
  <c r="C27" i="21"/>
  <c r="F28" i="21"/>
  <c r="U32" i="1" s="1"/>
  <c r="F29" i="21"/>
  <c r="F30" i="21"/>
  <c r="B31" i="21"/>
  <c r="C31" i="21"/>
  <c r="F32" i="21"/>
  <c r="F33" i="21"/>
  <c r="F34" i="21"/>
  <c r="F35" i="21"/>
  <c r="U39" i="1" s="1"/>
  <c r="F36" i="21"/>
  <c r="F37" i="21"/>
  <c r="F38" i="21"/>
  <c r="F39" i="21"/>
  <c r="U43" i="1" s="1"/>
  <c r="F40" i="21"/>
  <c r="U44" i="1" s="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 s="1"/>
  <c r="F4" i="15"/>
  <c r="O8" i="1"/>
  <c r="F9" i="15"/>
  <c r="O13" i="1" s="1"/>
  <c r="F40" i="7"/>
  <c r="G44" i="1" s="1"/>
  <c r="F40" i="3"/>
  <c r="C44" i="1" s="1"/>
  <c r="F40" i="4"/>
  <c r="D44" i="1" s="1"/>
  <c r="F40" i="9"/>
  <c r="I44" i="1" s="1"/>
  <c r="F40" i="10"/>
  <c r="J44" i="1" s="1"/>
  <c r="F40" i="11"/>
  <c r="K44" i="1" s="1"/>
  <c r="F40" i="2"/>
  <c r="B44" i="1" s="1"/>
  <c r="F40" i="5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 s="1"/>
  <c r="F40" i="20"/>
  <c r="T44" i="1" s="1"/>
  <c r="F40" i="22"/>
  <c r="V44" i="1" s="1"/>
  <c r="F40" i="23"/>
  <c r="W44" i="1" s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F7" i="3"/>
  <c r="C11" i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F4" i="4"/>
  <c r="D8" i="1" s="1"/>
  <c r="F5" i="4"/>
  <c r="D9" i="1"/>
  <c r="F6" i="4"/>
  <c r="D10" i="1" s="1"/>
  <c r="F7" i="4"/>
  <c r="D11" i="1" s="1"/>
  <c r="F8" i="4"/>
  <c r="D12" i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5" i="6"/>
  <c r="F39" i="1" s="1"/>
  <c r="F36" i="6"/>
  <c r="F37" i="6"/>
  <c r="F41" i="1" s="1"/>
  <c r="F38" i="6"/>
  <c r="F42" i="1" s="1"/>
  <c r="F39" i="6"/>
  <c r="F43" i="1" s="1"/>
  <c r="F28" i="6"/>
  <c r="F32" i="1"/>
  <c r="F29" i="6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 s="1"/>
  <c r="F22" i="6"/>
  <c r="F26" i="1" s="1"/>
  <c r="F23" i="6"/>
  <c r="F27" i="1" s="1"/>
  <c r="F4" i="6"/>
  <c r="F8" i="1" s="1"/>
  <c r="F5" i="6"/>
  <c r="F9" i="1" s="1"/>
  <c r="F6" i="6"/>
  <c r="F10" i="1" s="1"/>
  <c r="F7" i="6"/>
  <c r="F11" i="1" s="1"/>
  <c r="F8" i="6"/>
  <c r="F12" i="1" s="1"/>
  <c r="F9" i="6"/>
  <c r="F13" i="1" s="1"/>
  <c r="F10" i="6"/>
  <c r="F14" i="1" s="1"/>
  <c r="F11" i="6"/>
  <c r="F15" i="1" s="1"/>
  <c r="F32" i="7"/>
  <c r="G36" i="1" s="1"/>
  <c r="F33" i="7"/>
  <c r="G37" i="1" s="1"/>
  <c r="F34" i="7"/>
  <c r="G38" i="1" s="1"/>
  <c r="F35" i="7"/>
  <c r="G39" i="1" s="1"/>
  <c r="F36" i="7"/>
  <c r="G40" i="1" s="1"/>
  <c r="F37" i="7"/>
  <c r="G41" i="1"/>
  <c r="F38" i="7"/>
  <c r="G42" i="1" s="1"/>
  <c r="F39" i="7"/>
  <c r="G43" i="1" s="1"/>
  <c r="F28" i="7"/>
  <c r="G32" i="1" s="1"/>
  <c r="F29" i="7"/>
  <c r="G33" i="1" s="1"/>
  <c r="F30" i="7"/>
  <c r="G34" i="1" s="1"/>
  <c r="F25" i="7"/>
  <c r="G29" i="1" s="1"/>
  <c r="F26" i="7"/>
  <c r="F13" i="7"/>
  <c r="G17" i="1" s="1"/>
  <c r="F14" i="7"/>
  <c r="G18" i="1" s="1"/>
  <c r="F15" i="7"/>
  <c r="G19" i="1" s="1"/>
  <c r="F16" i="7"/>
  <c r="G20" i="1" s="1"/>
  <c r="F17" i="7"/>
  <c r="G21" i="1" s="1"/>
  <c r="F18" i="7"/>
  <c r="G22" i="1" s="1"/>
  <c r="F19" i="7"/>
  <c r="G23" i="1" s="1"/>
  <c r="F20" i="7"/>
  <c r="G24" i="1" s="1"/>
  <c r="F21" i="7"/>
  <c r="G25" i="1" s="1"/>
  <c r="F22" i="7"/>
  <c r="G26" i="1" s="1"/>
  <c r="F23" i="7"/>
  <c r="G27" i="1" s="1"/>
  <c r="F4" i="7"/>
  <c r="G8" i="1" s="1"/>
  <c r="F5" i="7"/>
  <c r="G9" i="1" s="1"/>
  <c r="F6" i="7"/>
  <c r="G10" i="1"/>
  <c r="F7" i="7"/>
  <c r="G11" i="1"/>
  <c r="F8" i="7"/>
  <c r="G12" i="1" s="1"/>
  <c r="F9" i="7"/>
  <c r="G13" i="1" s="1"/>
  <c r="F10" i="7"/>
  <c r="G14" i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/>
  <c r="F11" i="9"/>
  <c r="I15" i="1" s="1"/>
  <c r="F13" i="9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 s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 s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 s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 s="1"/>
  <c r="F22" i="10"/>
  <c r="J26" i="1" s="1"/>
  <c r="F23" i="10"/>
  <c r="J27" i="1" s="1"/>
  <c r="F25" i="10"/>
  <c r="F26" i="10"/>
  <c r="J30" i="1" s="1"/>
  <c r="F28" i="10"/>
  <c r="J32" i="1" s="1"/>
  <c r="F29" i="10"/>
  <c r="J33" i="1" s="1"/>
  <c r="F30" i="10"/>
  <c r="F32" i="10"/>
  <c r="J36" i="1" s="1"/>
  <c r="F33" i="10"/>
  <c r="J37" i="1" s="1"/>
  <c r="F34" i="10"/>
  <c r="J38" i="1" s="1"/>
  <c r="F35" i="10"/>
  <c r="J39" i="1" s="1"/>
  <c r="F36" i="10"/>
  <c r="J40" i="1" s="1"/>
  <c r="F37" i="10"/>
  <c r="J41" i="1" s="1"/>
  <c r="F38" i="10"/>
  <c r="J42" i="1" s="1"/>
  <c r="F39" i="10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F30" i="12"/>
  <c r="L34" i="1" s="1"/>
  <c r="F25" i="12"/>
  <c r="L29" i="1" s="1"/>
  <c r="F26" i="12"/>
  <c r="F13" i="12"/>
  <c r="L17" i="1" s="1"/>
  <c r="F14" i="12"/>
  <c r="L18" i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F37" i="15"/>
  <c r="O41" i="1" s="1"/>
  <c r="F38" i="15"/>
  <c r="O42" i="1" s="1"/>
  <c r="F39" i="15"/>
  <c r="O43" i="1" s="1"/>
  <c r="F28" i="15"/>
  <c r="O32" i="1" s="1"/>
  <c r="F29" i="15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F10" i="16"/>
  <c r="P14" i="1" s="1"/>
  <c r="F11" i="16"/>
  <c r="P15" i="1" s="1"/>
  <c r="F32" i="17"/>
  <c r="Q36" i="1" s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 s="1"/>
  <c r="F39" i="17"/>
  <c r="Q43" i="1" s="1"/>
  <c r="F28" i="17"/>
  <c r="Q32" i="1" s="1"/>
  <c r="F29" i="17"/>
  <c r="Q33" i="1" s="1"/>
  <c r="F30" i="17"/>
  <c r="F25" i="17"/>
  <c r="Q29" i="1" s="1"/>
  <c r="F26" i="17"/>
  <c r="Q30" i="1" s="1"/>
  <c r="F13" i="17"/>
  <c r="Q17" i="1" s="1"/>
  <c r="F14" i="17"/>
  <c r="Q18" i="1"/>
  <c r="F15" i="17"/>
  <c r="Q19" i="1" s="1"/>
  <c r="F16" i="17"/>
  <c r="Q20" i="1" s="1"/>
  <c r="F17" i="17"/>
  <c r="Q21" i="1" s="1"/>
  <c r="F18" i="17"/>
  <c r="Q22" i="1" s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 s="1"/>
  <c r="F10" i="17"/>
  <c r="Q14" i="1" s="1"/>
  <c r="F11" i="17"/>
  <c r="Q15" i="1" s="1"/>
  <c r="F32" i="18"/>
  <c r="R36" i="1" s="1"/>
  <c r="F33" i="18"/>
  <c r="R37" i="1" s="1"/>
  <c r="F34" i="18"/>
  <c r="R38" i="1" s="1"/>
  <c r="F35" i="18"/>
  <c r="R39" i="1" s="1"/>
  <c r="F36" i="18"/>
  <c r="R40" i="1" s="1"/>
  <c r="F37" i="18"/>
  <c r="R41" i="1" s="1"/>
  <c r="F38" i="18"/>
  <c r="R42" i="1" s="1"/>
  <c r="F39" i="18"/>
  <c r="R43" i="1"/>
  <c r="F28" i="18"/>
  <c r="R32" i="1" s="1"/>
  <c r="F29" i="18"/>
  <c r="R33" i="1" s="1"/>
  <c r="F30" i="18"/>
  <c r="R34" i="1" s="1"/>
  <c r="F25" i="18"/>
  <c r="R29" i="1" s="1"/>
  <c r="F26" i="18"/>
  <c r="R30" i="1" s="1"/>
  <c r="F13" i="18"/>
  <c r="R17" i="1" s="1"/>
  <c r="F14" i="18"/>
  <c r="R18" i="1" s="1"/>
  <c r="F15" i="18"/>
  <c r="R19" i="1"/>
  <c r="F16" i="18"/>
  <c r="R20" i="1" s="1"/>
  <c r="F17" i="18"/>
  <c r="R21" i="1" s="1"/>
  <c r="F18" i="18"/>
  <c r="R22" i="1" s="1"/>
  <c r="F19" i="18"/>
  <c r="R23" i="1" s="1"/>
  <c r="F20" i="18"/>
  <c r="R24" i="1" s="1"/>
  <c r="F21" i="18"/>
  <c r="R25" i="1" s="1"/>
  <c r="F22" i="18"/>
  <c r="R26" i="1" s="1"/>
  <c r="F23" i="18"/>
  <c r="R27" i="1"/>
  <c r="F4" i="18"/>
  <c r="R8" i="1" s="1"/>
  <c r="F5" i="18"/>
  <c r="R9" i="1" s="1"/>
  <c r="F6" i="18"/>
  <c r="R10" i="1" s="1"/>
  <c r="F7" i="18"/>
  <c r="R11" i="1" s="1"/>
  <c r="F8" i="18"/>
  <c r="R12" i="1" s="1"/>
  <c r="F9" i="18"/>
  <c r="R13" i="1" s="1"/>
  <c r="F10" i="18"/>
  <c r="R14" i="1" s="1"/>
  <c r="F11" i="18"/>
  <c r="R15" i="1"/>
  <c r="F32" i="19"/>
  <c r="S36" i="1" s="1"/>
  <c r="F33" i="19"/>
  <c r="S37" i="1" s="1"/>
  <c r="F34" i="19"/>
  <c r="S38" i="1" s="1"/>
  <c r="F35" i="19"/>
  <c r="S39" i="1" s="1"/>
  <c r="F36" i="19"/>
  <c r="S40" i="1" s="1"/>
  <c r="F37" i="19"/>
  <c r="S41" i="1" s="1"/>
  <c r="F38" i="19"/>
  <c r="S42" i="1" s="1"/>
  <c r="F39" i="19"/>
  <c r="S43" i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 s="1"/>
  <c r="F18" i="19"/>
  <c r="S22" i="1" s="1"/>
  <c r="F19" i="19"/>
  <c r="S23" i="1" s="1"/>
  <c r="F20" i="19"/>
  <c r="S24" i="1" s="1"/>
  <c r="F21" i="19"/>
  <c r="S25" i="1" s="1"/>
  <c r="F22" i="19"/>
  <c r="S26" i="1" s="1"/>
  <c r="F23" i="19"/>
  <c r="S27" i="1" s="1"/>
  <c r="F4" i="19"/>
  <c r="F5" i="19"/>
  <c r="S9" i="1" s="1"/>
  <c r="F6" i="19"/>
  <c r="S10" i="1" s="1"/>
  <c r="F7" i="19"/>
  <c r="S11" i="1" s="1"/>
  <c r="F8" i="19"/>
  <c r="S12" i="1" s="1"/>
  <c r="F9" i="19"/>
  <c r="S13" i="1" s="1"/>
  <c r="F10" i="19"/>
  <c r="S14" i="1" s="1"/>
  <c r="F11" i="19"/>
  <c r="S15" i="1" s="1"/>
  <c r="F32" i="20"/>
  <c r="T36" i="1" s="1"/>
  <c r="F33" i="20"/>
  <c r="T37" i="1" s="1"/>
  <c r="F34" i="20"/>
  <c r="T38" i="1" s="1"/>
  <c r="F35" i="20"/>
  <c r="T39" i="1" s="1"/>
  <c r="F36" i="20"/>
  <c r="T40" i="1" s="1"/>
  <c r="F37" i="20"/>
  <c r="T41" i="1" s="1"/>
  <c r="F38" i="20"/>
  <c r="T42" i="1" s="1"/>
  <c r="F39" i="20"/>
  <c r="F28" i="20"/>
  <c r="T32" i="1" s="1"/>
  <c r="F29" i="20"/>
  <c r="T33" i="1" s="1"/>
  <c r="F30" i="20"/>
  <c r="T34" i="1" s="1"/>
  <c r="F25" i="20"/>
  <c r="T29" i="1" s="1"/>
  <c r="F26" i="20"/>
  <c r="T30" i="1" s="1"/>
  <c r="F13" i="20"/>
  <c r="T17" i="1" s="1"/>
  <c r="F14" i="20"/>
  <c r="T18" i="1"/>
  <c r="F15" i="20"/>
  <c r="T19" i="1" s="1"/>
  <c r="F16" i="20"/>
  <c r="T20" i="1" s="1"/>
  <c r="F17" i="20"/>
  <c r="T21" i="1" s="1"/>
  <c r="F18" i="20"/>
  <c r="T22" i="1" s="1"/>
  <c r="F19" i="20"/>
  <c r="T23" i="1" s="1"/>
  <c r="F20" i="20"/>
  <c r="T24" i="1" s="1"/>
  <c r="F21" i="20"/>
  <c r="T25" i="1" s="1"/>
  <c r="F22" i="20"/>
  <c r="T26" i="1"/>
  <c r="F23" i="20"/>
  <c r="T27" i="1" s="1"/>
  <c r="F4" i="20"/>
  <c r="T8" i="1" s="1"/>
  <c r="F5" i="20"/>
  <c r="T9" i="1" s="1"/>
  <c r="F6" i="20"/>
  <c r="T10" i="1" s="1"/>
  <c r="F7" i="20"/>
  <c r="T11" i="1" s="1"/>
  <c r="F8" i="20"/>
  <c r="T12" i="1" s="1"/>
  <c r="F9" i="20"/>
  <c r="T13" i="1" s="1"/>
  <c r="F10" i="20"/>
  <c r="T14" i="1" s="1"/>
  <c r="F11" i="20"/>
  <c r="T15" i="1" s="1"/>
  <c r="U36" i="1"/>
  <c r="U37" i="1"/>
  <c r="U38" i="1"/>
  <c r="U40" i="1"/>
  <c r="U41" i="1"/>
  <c r="U42" i="1"/>
  <c r="U33" i="1"/>
  <c r="U34" i="1"/>
  <c r="U29" i="1"/>
  <c r="U30" i="1"/>
  <c r="U17" i="1"/>
  <c r="U19" i="1"/>
  <c r="U20" i="1"/>
  <c r="U21" i="1"/>
  <c r="U22" i="1"/>
  <c r="U23" i="1"/>
  <c r="U24" i="1"/>
  <c r="U25" i="1"/>
  <c r="U27" i="1"/>
  <c r="U8" i="1"/>
  <c r="U9" i="1"/>
  <c r="U10" i="1"/>
  <c r="U12" i="1"/>
  <c r="U13" i="1"/>
  <c r="U14" i="1"/>
  <c r="F32" i="22"/>
  <c r="V36" i="1" s="1"/>
  <c r="F33" i="22"/>
  <c r="V37" i="1" s="1"/>
  <c r="F34" i="22"/>
  <c r="V38" i="1" s="1"/>
  <c r="F35" i="22"/>
  <c r="V39" i="1" s="1"/>
  <c r="F36" i="22"/>
  <c r="V40" i="1" s="1"/>
  <c r="F37" i="22"/>
  <c r="V41" i="1" s="1"/>
  <c r="F38" i="22"/>
  <c r="V42" i="1" s="1"/>
  <c r="F39" i="22"/>
  <c r="V43" i="1" s="1"/>
  <c r="F28" i="22"/>
  <c r="V32" i="1" s="1"/>
  <c r="F29" i="22"/>
  <c r="V33" i="1" s="1"/>
  <c r="F30" i="22"/>
  <c r="V34" i="1" s="1"/>
  <c r="F25" i="22"/>
  <c r="F27" i="22" s="1"/>
  <c r="V31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 s="1"/>
  <c r="F9" i="22"/>
  <c r="V13" i="1" s="1"/>
  <c r="F10" i="22"/>
  <c r="V14" i="1" s="1"/>
  <c r="F11" i="22"/>
  <c r="V15" i="1" s="1"/>
  <c r="F32" i="23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F29" i="23"/>
  <c r="F30" i="23"/>
  <c r="W34" i="1" s="1"/>
  <c r="F25" i="23"/>
  <c r="F27" i="23" s="1"/>
  <c r="W31" i="1" s="1"/>
  <c r="F26" i="23"/>
  <c r="W30" i="1" s="1"/>
  <c r="F13" i="23"/>
  <c r="W17" i="1" s="1"/>
  <c r="F14" i="23"/>
  <c r="W18" i="1" s="1"/>
  <c r="F15" i="23"/>
  <c r="W19" i="1" s="1"/>
  <c r="F16" i="23"/>
  <c r="W20" i="1" s="1"/>
  <c r="F17" i="23"/>
  <c r="W21" i="1" s="1"/>
  <c r="F18" i="23"/>
  <c r="W22" i="1" s="1"/>
  <c r="F19" i="23"/>
  <c r="W23" i="1" s="1"/>
  <c r="F20" i="23"/>
  <c r="W24" i="1" s="1"/>
  <c r="F21" i="23"/>
  <c r="W25" i="1" s="1"/>
  <c r="F22" i="23"/>
  <c r="W26" i="1" s="1"/>
  <c r="F23" i="23"/>
  <c r="W27" i="1" s="1"/>
  <c r="F4" i="23"/>
  <c r="W8" i="1" s="1"/>
  <c r="F5" i="23"/>
  <c r="W9" i="1" s="1"/>
  <c r="F6" i="23"/>
  <c r="F7" i="23"/>
  <c r="W11" i="1" s="1"/>
  <c r="F8" i="23"/>
  <c r="W12" i="1" s="1"/>
  <c r="F9" i="23"/>
  <c r="W13" i="1" s="1"/>
  <c r="F10" i="23"/>
  <c r="W14" i="1"/>
  <c r="F11" i="23"/>
  <c r="W15" i="1" s="1"/>
  <c r="F32" i="24"/>
  <c r="X36" i="1" s="1"/>
  <c r="F33" i="24"/>
  <c r="X37" i="1"/>
  <c r="F34" i="24"/>
  <c r="X38" i="1" s="1"/>
  <c r="F35" i="24"/>
  <c r="X39" i="1" s="1"/>
  <c r="F36" i="24"/>
  <c r="X40" i="1" s="1"/>
  <c r="F37" i="24"/>
  <c r="X41" i="1" s="1"/>
  <c r="F38" i="24"/>
  <c r="X42" i="1" s="1"/>
  <c r="F39" i="24"/>
  <c r="X43" i="1" s="1"/>
  <c r="F28" i="24"/>
  <c r="X32" i="1" s="1"/>
  <c r="F29" i="24"/>
  <c r="X33" i="1" s="1"/>
  <c r="F30" i="24"/>
  <c r="X34" i="1" s="1"/>
  <c r="F25" i="24"/>
  <c r="X29" i="1" s="1"/>
  <c r="F26" i="24"/>
  <c r="X30" i="1" s="1"/>
  <c r="F13" i="24"/>
  <c r="X17" i="1" s="1"/>
  <c r="F14" i="24"/>
  <c r="X18" i="1" s="1"/>
  <c r="F15" i="24"/>
  <c r="X19" i="1" s="1"/>
  <c r="F16" i="24"/>
  <c r="X20" i="1" s="1"/>
  <c r="F17" i="24"/>
  <c r="X21" i="1" s="1"/>
  <c r="F18" i="24"/>
  <c r="X22" i="1" s="1"/>
  <c r="F19" i="24"/>
  <c r="X23" i="1" s="1"/>
  <c r="F20" i="24"/>
  <c r="X24" i="1" s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 s="1"/>
  <c r="F11" i="24"/>
  <c r="X15" i="1" s="1"/>
  <c r="F32" i="25"/>
  <c r="Y36" i="1" s="1"/>
  <c r="F33" i="25"/>
  <c r="Y37" i="1" s="1"/>
  <c r="F34" i="25"/>
  <c r="Y38" i="1" s="1"/>
  <c r="F35" i="25"/>
  <c r="Y39" i="1" s="1"/>
  <c r="F36" i="25"/>
  <c r="Y40" i="1"/>
  <c r="F37" i="25"/>
  <c r="Y41" i="1" s="1"/>
  <c r="F38" i="25"/>
  <c r="Y42" i="1" s="1"/>
  <c r="F39" i="25"/>
  <c r="F28" i="25"/>
  <c r="F29" i="25"/>
  <c r="Y33" i="1" s="1"/>
  <c r="F30" i="25"/>
  <c r="Y34" i="1" s="1"/>
  <c r="F25" i="25"/>
  <c r="Y29" i="1" s="1"/>
  <c r="F26" i="25"/>
  <c r="Y30" i="1" s="1"/>
  <c r="F13" i="25"/>
  <c r="Y17" i="1" s="1"/>
  <c r="F14" i="25"/>
  <c r="Y18" i="1" s="1"/>
  <c r="F15" i="25"/>
  <c r="Y19" i="1" s="1"/>
  <c r="F16" i="25"/>
  <c r="Y20" i="1" s="1"/>
  <c r="F17" i="25"/>
  <c r="Y21" i="1" s="1"/>
  <c r="F18" i="25"/>
  <c r="Y22" i="1" s="1"/>
  <c r="F19" i="25"/>
  <c r="Y23" i="1" s="1"/>
  <c r="F20" i="25"/>
  <c r="Y24" i="1" s="1"/>
  <c r="F21" i="25"/>
  <c r="Y25" i="1" s="1"/>
  <c r="F22" i="25"/>
  <c r="Y26" i="1" s="1"/>
  <c r="F23" i="25"/>
  <c r="Y27" i="1" s="1"/>
  <c r="F4" i="25"/>
  <c r="Y8" i="1" s="1"/>
  <c r="F5" i="25"/>
  <c r="Y9" i="1" s="1"/>
  <c r="F6" i="25"/>
  <c r="Y10" i="1" s="1"/>
  <c r="F7" i="25"/>
  <c r="Y11" i="1" s="1"/>
  <c r="F8" i="25"/>
  <c r="Y12" i="1" s="1"/>
  <c r="F9" i="25"/>
  <c r="Y13" i="1" s="1"/>
  <c r="F10" i="25"/>
  <c r="Y14" i="1" s="1"/>
  <c r="F11" i="25"/>
  <c r="Y15" i="1" s="1"/>
  <c r="F32" i="26"/>
  <c r="Z36" i="1" s="1"/>
  <c r="F33" i="26"/>
  <c r="Z37" i="1" s="1"/>
  <c r="F34" i="26"/>
  <c r="Z38" i="1" s="1"/>
  <c r="F35" i="26"/>
  <c r="Z39" i="1" s="1"/>
  <c r="F36" i="26"/>
  <c r="Z40" i="1"/>
  <c r="F37" i="26"/>
  <c r="Z41" i="1" s="1"/>
  <c r="F38" i="26"/>
  <c r="Z42" i="1" s="1"/>
  <c r="F39" i="26"/>
  <c r="Z43" i="1" s="1"/>
  <c r="F28" i="26"/>
  <c r="F29" i="26"/>
  <c r="Z33" i="1" s="1"/>
  <c r="F30" i="26"/>
  <c r="Z34" i="1" s="1"/>
  <c r="F25" i="26"/>
  <c r="Z29" i="1" s="1"/>
  <c r="F26" i="26"/>
  <c r="Z30" i="1" s="1"/>
  <c r="F13" i="26"/>
  <c r="Z17" i="1" s="1"/>
  <c r="F14" i="26"/>
  <c r="Z18" i="1"/>
  <c r="F15" i="26"/>
  <c r="Z19" i="1" s="1"/>
  <c r="F16" i="26"/>
  <c r="Z20" i="1" s="1"/>
  <c r="F17" i="26"/>
  <c r="Z21" i="1" s="1"/>
  <c r="F18" i="26"/>
  <c r="Z22" i="1" s="1"/>
  <c r="F19" i="26"/>
  <c r="Z23" i="1" s="1"/>
  <c r="F20" i="26"/>
  <c r="Z24" i="1"/>
  <c r="F21" i="26"/>
  <c r="Z25" i="1" s="1"/>
  <c r="F22" i="26"/>
  <c r="Z26" i="1"/>
  <c r="F23" i="26"/>
  <c r="Z27" i="1" s="1"/>
  <c r="F4" i="26"/>
  <c r="Z8" i="1" s="1"/>
  <c r="F5" i="26"/>
  <c r="Z9" i="1" s="1"/>
  <c r="F6" i="26"/>
  <c r="Z10" i="1" s="1"/>
  <c r="F7" i="26"/>
  <c r="Z11" i="1" s="1"/>
  <c r="F8" i="26"/>
  <c r="Z12" i="1" s="1"/>
  <c r="F9" i="26"/>
  <c r="Z13" i="1" s="1"/>
  <c r="F10" i="26"/>
  <c r="Z14" i="1" s="1"/>
  <c r="F11" i="26"/>
  <c r="Z15" i="1" s="1"/>
  <c r="F32" i="27"/>
  <c r="AA36" i="1" s="1"/>
  <c r="F33" i="27"/>
  <c r="AA37" i="1" s="1"/>
  <c r="F34" i="27"/>
  <c r="AA38" i="1" s="1"/>
  <c r="F35" i="27"/>
  <c r="AA39" i="1" s="1"/>
  <c r="F36" i="27"/>
  <c r="F37" i="27"/>
  <c r="AA41" i="1" s="1"/>
  <c r="F38" i="27"/>
  <c r="AA42" i="1" s="1"/>
  <c r="F39" i="27"/>
  <c r="AA43" i="1" s="1"/>
  <c r="F28" i="27"/>
  <c r="AA32" i="1" s="1"/>
  <c r="F29" i="27"/>
  <c r="AA33" i="1" s="1"/>
  <c r="F30" i="27"/>
  <c r="AA34" i="1" s="1"/>
  <c r="F25" i="27"/>
  <c r="F26" i="27"/>
  <c r="AA30" i="1" s="1"/>
  <c r="F13" i="27"/>
  <c r="AA17" i="1" s="1"/>
  <c r="F14" i="27"/>
  <c r="AA18" i="1" s="1"/>
  <c r="F15" i="27"/>
  <c r="AA19" i="1" s="1"/>
  <c r="F16" i="27"/>
  <c r="AA20" i="1" s="1"/>
  <c r="F17" i="27"/>
  <c r="AA21" i="1" s="1"/>
  <c r="F18" i="27"/>
  <c r="AA22" i="1" s="1"/>
  <c r="F19" i="27"/>
  <c r="AA23" i="1" s="1"/>
  <c r="F20" i="27"/>
  <c r="AA24" i="1" s="1"/>
  <c r="F21" i="27"/>
  <c r="AA25" i="1" s="1"/>
  <c r="F22" i="27"/>
  <c r="F23" i="27"/>
  <c r="AA27" i="1" s="1"/>
  <c r="F4" i="27"/>
  <c r="AA8" i="1" s="1"/>
  <c r="F5" i="27"/>
  <c r="AA9" i="1" s="1"/>
  <c r="F6" i="27"/>
  <c r="AA10" i="1" s="1"/>
  <c r="F7" i="27"/>
  <c r="AA11" i="1" s="1"/>
  <c r="F8" i="27"/>
  <c r="AA12" i="1" s="1"/>
  <c r="F9" i="27"/>
  <c r="AA13" i="1" s="1"/>
  <c r="F10" i="27"/>
  <c r="AA14" i="1" s="1"/>
  <c r="F11" i="27"/>
  <c r="AA15" i="1" s="1"/>
  <c r="F32" i="28"/>
  <c r="AB36" i="1" s="1"/>
  <c r="F33" i="28"/>
  <c r="AB37" i="1" s="1"/>
  <c r="F34" i="28"/>
  <c r="AB38" i="1" s="1"/>
  <c r="F35" i="28"/>
  <c r="AB39" i="1" s="1"/>
  <c r="F36" i="28"/>
  <c r="F37" i="28"/>
  <c r="AB41" i="1" s="1"/>
  <c r="F38" i="28"/>
  <c r="AB42" i="1" s="1"/>
  <c r="F39" i="28"/>
  <c r="AB43" i="1" s="1"/>
  <c r="F28" i="28"/>
  <c r="AB32" i="1" s="1"/>
  <c r="F29" i="28"/>
  <c r="AB33" i="1" s="1"/>
  <c r="F30" i="28"/>
  <c r="AB34" i="1" s="1"/>
  <c r="F25" i="28"/>
  <c r="AB29" i="1" s="1"/>
  <c r="F26" i="28"/>
  <c r="F13" i="28"/>
  <c r="AB17" i="1" s="1"/>
  <c r="F14" i="28"/>
  <c r="AB18" i="1" s="1"/>
  <c r="F15" i="28"/>
  <c r="AB19" i="1" s="1"/>
  <c r="F16" i="28"/>
  <c r="AB20" i="1" s="1"/>
  <c r="F17" i="28"/>
  <c r="AB21" i="1" s="1"/>
  <c r="F18" i="28"/>
  <c r="AB22" i="1" s="1"/>
  <c r="F19" i="28"/>
  <c r="AB23" i="1" s="1"/>
  <c r="F20" i="28"/>
  <c r="AB24" i="1" s="1"/>
  <c r="F21" i="28"/>
  <c r="AB25" i="1" s="1"/>
  <c r="F22" i="28"/>
  <c r="AB26" i="1" s="1"/>
  <c r="F23" i="28"/>
  <c r="AB27" i="1" s="1"/>
  <c r="F4" i="28"/>
  <c r="AB8" i="1" s="1"/>
  <c r="F5" i="28"/>
  <c r="AB9" i="1" s="1"/>
  <c r="F6" i="28"/>
  <c r="AB10" i="1" s="1"/>
  <c r="F7" i="28"/>
  <c r="AB11" i="1" s="1"/>
  <c r="F8" i="28"/>
  <c r="AB12" i="1" s="1"/>
  <c r="F9" i="28"/>
  <c r="AB13" i="1" s="1"/>
  <c r="F10" i="28"/>
  <c r="AB14" i="1" s="1"/>
  <c r="F11" i="28"/>
  <c r="AB15" i="1" s="1"/>
  <c r="F32" i="29"/>
  <c r="AC36" i="1" s="1"/>
  <c r="F33" i="29"/>
  <c r="AC37" i="1" s="1"/>
  <c r="F34" i="29"/>
  <c r="AC38" i="1" s="1"/>
  <c r="F35" i="29"/>
  <c r="AC39" i="1" s="1"/>
  <c r="F36" i="29"/>
  <c r="F37" i="29"/>
  <c r="AC41" i="1" s="1"/>
  <c r="F38" i="29"/>
  <c r="AC42" i="1" s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 s="1"/>
  <c r="F34" i="30"/>
  <c r="AD38" i="1" s="1"/>
  <c r="F35" i="30"/>
  <c r="AD39" i="1" s="1"/>
  <c r="F36" i="30"/>
  <c r="AD40" i="1" s="1"/>
  <c r="F37" i="30"/>
  <c r="AD41" i="1" s="1"/>
  <c r="F38" i="30"/>
  <c r="AD42" i="1" s="1"/>
  <c r="F39" i="30"/>
  <c r="AD43" i="1" s="1"/>
  <c r="F28" i="30"/>
  <c r="AD32" i="1" s="1"/>
  <c r="F29" i="30"/>
  <c r="AD33" i="1" s="1"/>
  <c r="F30" i="30"/>
  <c r="AD34" i="1" s="1"/>
  <c r="F25" i="30"/>
  <c r="AD29" i="1" s="1"/>
  <c r="F26" i="30"/>
  <c r="AD30" i="1" s="1"/>
  <c r="F13" i="30"/>
  <c r="AD17" i="1" s="1"/>
  <c r="F14" i="30"/>
  <c r="AD18" i="1" s="1"/>
  <c r="F15" i="30"/>
  <c r="AD19" i="1" s="1"/>
  <c r="F16" i="30"/>
  <c r="AD20" i="1" s="1"/>
  <c r="F17" i="30"/>
  <c r="AD21" i="1" s="1"/>
  <c r="F18" i="30"/>
  <c r="AD22" i="1" s="1"/>
  <c r="F19" i="30"/>
  <c r="AD23" i="1" s="1"/>
  <c r="F20" i="30"/>
  <c r="AD24" i="1" s="1"/>
  <c r="F21" i="30"/>
  <c r="AD25" i="1" s="1"/>
  <c r="F22" i="30"/>
  <c r="AD26" i="1" s="1"/>
  <c r="F23" i="30"/>
  <c r="AD27" i="1" s="1"/>
  <c r="F4" i="30"/>
  <c r="AD8" i="1" s="1"/>
  <c r="F5" i="30"/>
  <c r="AD9" i="1" s="1"/>
  <c r="F6" i="30"/>
  <c r="AD10" i="1" s="1"/>
  <c r="F7" i="30"/>
  <c r="AD11" i="1" s="1"/>
  <c r="F8" i="30"/>
  <c r="AD12" i="1" s="1"/>
  <c r="F9" i="30"/>
  <c r="AD13" i="1" s="1"/>
  <c r="F10" i="30"/>
  <c r="AD14" i="1" s="1"/>
  <c r="F11" i="30"/>
  <c r="AD15" i="1" s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 s="1"/>
  <c r="F39" i="31"/>
  <c r="AE43" i="1" s="1"/>
  <c r="F28" i="3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 s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 s="1"/>
  <c r="F23" i="31"/>
  <c r="AE27" i="1" s="1"/>
  <c r="F4" i="31"/>
  <c r="AE8" i="1" s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 s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 s="1"/>
  <c r="F30" i="32"/>
  <c r="AF34" i="1" s="1"/>
  <c r="F25" i="32"/>
  <c r="AF29" i="1" s="1"/>
  <c r="F26" i="32"/>
  <c r="AF30" i="1" s="1"/>
  <c r="F13" i="32"/>
  <c r="AF17" i="1" s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 s="1"/>
  <c r="F20" i="32"/>
  <c r="F21" i="32"/>
  <c r="AF25" i="1" s="1"/>
  <c r="F22" i="32"/>
  <c r="AF26" i="1" s="1"/>
  <c r="F23" i="32"/>
  <c r="F4" i="32"/>
  <c r="AF8" i="1" s="1"/>
  <c r="F5" i="32"/>
  <c r="AF9" i="1" s="1"/>
  <c r="F6" i="32"/>
  <c r="AF10" i="1" s="1"/>
  <c r="F7" i="32"/>
  <c r="AF11" i="1" s="1"/>
  <c r="F8" i="32"/>
  <c r="AF12" i="1"/>
  <c r="F9" i="32"/>
  <c r="AF13" i="1" s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/>
  <c r="F26" i="2"/>
  <c r="B30" i="1" s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18"/>
  <c r="F41" i="18"/>
  <c r="F41" i="19"/>
  <c r="F41" i="30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AD35" i="1" s="1"/>
  <c r="D31" i="30"/>
  <c r="C31" i="30"/>
  <c r="B31" i="30"/>
  <c r="F27" i="30"/>
  <c r="E27" i="30"/>
  <c r="D27" i="30"/>
  <c r="C27" i="30"/>
  <c r="B27" i="30"/>
  <c r="E24" i="30"/>
  <c r="D24" i="30"/>
  <c r="C24" i="30"/>
  <c r="B24" i="30"/>
  <c r="E12" i="30"/>
  <c r="D12" i="30"/>
  <c r="C12" i="30"/>
  <c r="B12" i="30"/>
  <c r="F31" i="29"/>
  <c r="AC35" i="1" s="1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D31" i="28"/>
  <c r="C31" i="28"/>
  <c r="B31" i="28"/>
  <c r="E27" i="28"/>
  <c r="D27" i="28"/>
  <c r="C27" i="28"/>
  <c r="B27" i="28"/>
  <c r="E24" i="28"/>
  <c r="D24" i="28"/>
  <c r="C24" i="28"/>
  <c r="B24" i="28"/>
  <c r="E12" i="28"/>
  <c r="D12" i="28"/>
  <c r="C12" i="28"/>
  <c r="B12" i="28"/>
  <c r="D31" i="27"/>
  <c r="C31" i="27"/>
  <c r="B31" i="27"/>
  <c r="E27" i="27"/>
  <c r="D27" i="27"/>
  <c r="C27" i="27"/>
  <c r="B27" i="27"/>
  <c r="E24" i="27"/>
  <c r="D24" i="27"/>
  <c r="C24" i="27"/>
  <c r="B24" i="27"/>
  <c r="E12" i="27"/>
  <c r="D12" i="27"/>
  <c r="C12" i="27"/>
  <c r="B12" i="27"/>
  <c r="F31" i="26"/>
  <c r="D31" i="26"/>
  <c r="C31" i="26"/>
  <c r="B31" i="26"/>
  <c r="E27" i="26"/>
  <c r="D27" i="26"/>
  <c r="C27" i="26"/>
  <c r="B27" i="26"/>
  <c r="F24" i="26"/>
  <c r="E24" i="26"/>
  <c r="D24" i="26"/>
  <c r="C24" i="26"/>
  <c r="B24" i="26"/>
  <c r="F12" i="26"/>
  <c r="Z16" i="1" s="1"/>
  <c r="E12" i="26"/>
  <c r="D12" i="26"/>
  <c r="C12" i="26"/>
  <c r="B12" i="26"/>
  <c r="D31" i="25"/>
  <c r="C31" i="25"/>
  <c r="B31" i="25"/>
  <c r="E27" i="25"/>
  <c r="D27" i="25"/>
  <c r="C27" i="25"/>
  <c r="B27" i="25"/>
  <c r="D24" i="25"/>
  <c r="C24" i="25"/>
  <c r="B24" i="25"/>
  <c r="E12" i="25"/>
  <c r="D12" i="25"/>
  <c r="C12" i="25"/>
  <c r="B12" i="25"/>
  <c r="D31" i="24"/>
  <c r="C31" i="24"/>
  <c r="B31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E27" i="22"/>
  <c r="D27" i="22"/>
  <c r="B27" i="22"/>
  <c r="E24" i="22"/>
  <c r="D24" i="22"/>
  <c r="C24" i="22"/>
  <c r="B24" i="22"/>
  <c r="E12" i="22"/>
  <c r="D12" i="22"/>
  <c r="C12" i="22"/>
  <c r="B12" i="22"/>
  <c r="D31" i="20"/>
  <c r="C31" i="20"/>
  <c r="B31" i="20"/>
  <c r="F27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S28" i="1" s="1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R28" i="1"/>
  <c r="E24" i="18"/>
  <c r="D24" i="18"/>
  <c r="C24" i="18"/>
  <c r="B24" i="18"/>
  <c r="F12" i="18"/>
  <c r="E12" i="18"/>
  <c r="D12" i="18"/>
  <c r="C12" i="18"/>
  <c r="B12" i="18"/>
  <c r="D31" i="17"/>
  <c r="C31" i="17"/>
  <c r="B31" i="17"/>
  <c r="F27" i="17"/>
  <c r="Q31" i="1" s="1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F24" i="16"/>
  <c r="P28" i="1" s="1"/>
  <c r="E24" i="16"/>
  <c r="D24" i="16"/>
  <c r="C24" i="16"/>
  <c r="B24" i="16"/>
  <c r="E12" i="16"/>
  <c r="D12" i="16"/>
  <c r="C12" i="16"/>
  <c r="B12" i="16"/>
  <c r="D31" i="15"/>
  <c r="C31" i="15"/>
  <c r="B31" i="15"/>
  <c r="E27" i="15"/>
  <c r="D27" i="15"/>
  <c r="C27" i="15"/>
  <c r="B27" i="15"/>
  <c r="E24" i="15"/>
  <c r="D24" i="15"/>
  <c r="C24" i="15"/>
  <c r="B24" i="15"/>
  <c r="E12" i="15"/>
  <c r="D12" i="15"/>
  <c r="C12" i="15"/>
  <c r="B12" i="15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E27" i="12"/>
  <c r="D27" i="12"/>
  <c r="C27" i="12"/>
  <c r="B27" i="12"/>
  <c r="E24" i="12"/>
  <c r="D24" i="12"/>
  <c r="C24" i="12"/>
  <c r="B24" i="12"/>
  <c r="E12" i="12"/>
  <c r="D12" i="12"/>
  <c r="C12" i="12"/>
  <c r="B12" i="12"/>
  <c r="D31" i="11"/>
  <c r="C31" i="11"/>
  <c r="B31" i="11"/>
  <c r="F27" i="11"/>
  <c r="K31" i="1" s="1"/>
  <c r="E27" i="11"/>
  <c r="D27" i="11"/>
  <c r="C27" i="11"/>
  <c r="B27" i="11"/>
  <c r="E24" i="11"/>
  <c r="D24" i="11"/>
  <c r="C24" i="11"/>
  <c r="B24" i="11"/>
  <c r="E12" i="11"/>
  <c r="D12" i="11"/>
  <c r="C12" i="11"/>
  <c r="B12" i="11"/>
  <c r="D31" i="10"/>
  <c r="C31" i="10"/>
  <c r="B31" i="10"/>
  <c r="E27" i="10"/>
  <c r="D27" i="10"/>
  <c r="C27" i="10"/>
  <c r="B27" i="10"/>
  <c r="E24" i="10"/>
  <c r="D24" i="10"/>
  <c r="C24" i="10"/>
  <c r="B24" i="10"/>
  <c r="E12" i="10"/>
  <c r="D12" i="10"/>
  <c r="C12" i="10"/>
  <c r="B12" i="10"/>
  <c r="F31" i="9"/>
  <c r="I35" i="1" s="1"/>
  <c r="D31" i="9"/>
  <c r="C31" i="9"/>
  <c r="B31" i="9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E27" i="7"/>
  <c r="D27" i="7"/>
  <c r="C27" i="7"/>
  <c r="B27" i="7"/>
  <c r="E24" i="7"/>
  <c r="D24" i="7"/>
  <c r="C24" i="7"/>
  <c r="B24" i="7"/>
  <c r="E12" i="7"/>
  <c r="D12" i="7"/>
  <c r="C12" i="7"/>
  <c r="B12" i="7"/>
  <c r="D31" i="6"/>
  <c r="C31" i="6"/>
  <c r="B31" i="6"/>
  <c r="F27" i="6"/>
  <c r="F31" i="1" s="1"/>
  <c r="E27" i="6"/>
  <c r="D27" i="6"/>
  <c r="C27" i="6"/>
  <c r="B27" i="6"/>
  <c r="E24" i="6"/>
  <c r="D24" i="6"/>
  <c r="C24" i="6"/>
  <c r="B24" i="6"/>
  <c r="E12" i="6"/>
  <c r="D12" i="6"/>
  <c r="C12" i="6"/>
  <c r="B12" i="6"/>
  <c r="C31" i="5"/>
  <c r="B31" i="5"/>
  <c r="F27" i="5"/>
  <c r="E31" i="1" s="1"/>
  <c r="C27" i="5"/>
  <c r="B27" i="5"/>
  <c r="C24" i="5"/>
  <c r="B24" i="5"/>
  <c r="C12" i="5"/>
  <c r="B12" i="5"/>
  <c r="F31" i="4"/>
  <c r="D35" i="1" s="1"/>
  <c r="D31" i="4"/>
  <c r="C31" i="4"/>
  <c r="B31" i="4"/>
  <c r="F27" i="4"/>
  <c r="D31" i="1" s="1"/>
  <c r="E27" i="4"/>
  <c r="D27" i="4"/>
  <c r="C27" i="4"/>
  <c r="B27" i="4"/>
  <c r="E24" i="4"/>
  <c r="D24" i="4"/>
  <c r="C24" i="4"/>
  <c r="B24" i="4"/>
  <c r="F12" i="4"/>
  <c r="D16" i="1" s="1"/>
  <c r="E12" i="4"/>
  <c r="D12" i="4"/>
  <c r="C12" i="4"/>
  <c r="B12" i="4"/>
  <c r="D31" i="3"/>
  <c r="C31" i="3"/>
  <c r="B31" i="3"/>
  <c r="F27" i="3"/>
  <c r="C31" i="1" s="1"/>
  <c r="E27" i="3"/>
  <c r="D27" i="3"/>
  <c r="C27" i="3"/>
  <c r="B27" i="3"/>
  <c r="E24" i="3"/>
  <c r="D24" i="3"/>
  <c r="C24" i="3"/>
  <c r="B24" i="3"/>
  <c r="E12" i="3"/>
  <c r="D12" i="3"/>
  <c r="C12" i="3"/>
  <c r="B12" i="3"/>
  <c r="D31" i="2"/>
  <c r="B31" i="2"/>
  <c r="E27" i="2"/>
  <c r="D27" i="2"/>
  <c r="B27" i="2"/>
  <c r="E24" i="2"/>
  <c r="D24" i="2"/>
  <c r="B24" i="2"/>
  <c r="E12" i="2"/>
  <c r="D12" i="2"/>
  <c r="B12" i="2"/>
  <c r="Z28" i="1"/>
  <c r="R16" i="1"/>
  <c r="F27" i="2"/>
  <c r="B31" i="1" s="1"/>
  <c r="R31" i="1"/>
  <c r="S31" i="1"/>
  <c r="T31" i="1"/>
  <c r="AD31" i="1"/>
  <c r="R35" i="1"/>
  <c r="S35" i="1"/>
  <c r="Z35" i="1"/>
  <c r="J17" i="33"/>
  <c r="W11" i="33"/>
  <c r="G11" i="33"/>
  <c r="C35" i="33"/>
  <c r="C27" i="33"/>
  <c r="I22" i="33"/>
  <c r="C19" i="33"/>
  <c r="V17" i="33"/>
  <c r="C17" i="33"/>
  <c r="S11" i="33"/>
  <c r="C11" i="33"/>
  <c r="C29" i="33"/>
  <c r="I23" i="33"/>
  <c r="C21" i="33"/>
  <c r="R17" i="33"/>
  <c r="AE11" i="33"/>
  <c r="O11" i="33"/>
  <c r="C31" i="33"/>
  <c r="I24" i="33"/>
  <c r="N17" i="33"/>
  <c r="AA11" i="33"/>
  <c r="K11" i="33"/>
  <c r="Y17" i="33"/>
  <c r="U17" i="33"/>
  <c r="Q17" i="33"/>
  <c r="M17" i="33"/>
  <c r="I17" i="33"/>
  <c r="C15" i="33"/>
  <c r="AD11" i="33"/>
  <c r="Z11" i="33"/>
  <c r="V11" i="33"/>
  <c r="R11" i="33"/>
  <c r="N11" i="33"/>
  <c r="J11" i="33"/>
  <c r="F11" i="33"/>
  <c r="B11" i="33"/>
  <c r="I21" i="33"/>
  <c r="C20" i="33"/>
  <c r="C18" i="33"/>
  <c r="X17" i="33"/>
  <c r="T17" i="33"/>
  <c r="P17" i="33"/>
  <c r="L17" i="33"/>
  <c r="H17" i="33"/>
  <c r="AC11" i="33"/>
  <c r="Y11" i="33"/>
  <c r="U11" i="33"/>
  <c r="Q11" i="33"/>
  <c r="M11" i="33"/>
  <c r="I11" i="33"/>
  <c r="E11" i="33"/>
  <c r="C34" i="33"/>
  <c r="C32" i="33"/>
  <c r="C30" i="33"/>
  <c r="C28" i="33"/>
  <c r="C26" i="33"/>
  <c r="C25" i="33"/>
  <c r="C24" i="33"/>
  <c r="C23" i="33"/>
  <c r="C22" i="33"/>
  <c r="W17" i="33"/>
  <c r="S17" i="33"/>
  <c r="O17" i="33"/>
  <c r="K17" i="33"/>
  <c r="G17" i="33"/>
  <c r="C16" i="33"/>
  <c r="AF11" i="33"/>
  <c r="AB11" i="33"/>
  <c r="X11" i="33"/>
  <c r="T11" i="33"/>
  <c r="P11" i="33"/>
  <c r="L11" i="33"/>
  <c r="H11" i="33"/>
  <c r="C47" i="33"/>
  <c r="C39" i="33"/>
  <c r="C45" i="33"/>
  <c r="C37" i="33"/>
  <c r="C41" i="33"/>
  <c r="C43" i="33"/>
  <c r="F31" i="2"/>
  <c r="B35" i="1" s="1"/>
  <c r="B8" i="1"/>
  <c r="F31" i="32"/>
  <c r="AF35" i="1" s="1"/>
  <c r="C44" i="33"/>
  <c r="C40" i="33"/>
  <c r="C36" i="33"/>
  <c r="C46" i="33"/>
  <c r="C42" i="33"/>
  <c r="C38" i="33"/>
  <c r="F31" i="3"/>
  <c r="C35" i="1" s="1"/>
  <c r="F41" i="5"/>
  <c r="E44" i="1"/>
  <c r="F38" i="1"/>
  <c r="F27" i="31" l="1"/>
  <c r="AE31" i="1" s="1"/>
  <c r="F42" i="30"/>
  <c r="F12" i="30"/>
  <c r="AD16" i="1" s="1"/>
  <c r="F12" i="29"/>
  <c r="AC16" i="1" s="1"/>
  <c r="F12" i="22"/>
  <c r="V16" i="1" s="1"/>
  <c r="F31" i="22"/>
  <c r="V35" i="1" s="1"/>
  <c r="F27" i="21"/>
  <c r="U31" i="1" s="1"/>
  <c r="F31" i="21"/>
  <c r="U35" i="1" s="1"/>
  <c r="F24" i="21"/>
  <c r="U28" i="1" s="1"/>
  <c r="F12" i="21"/>
  <c r="U16" i="1" s="1"/>
  <c r="F42" i="21"/>
  <c r="U45" i="1"/>
  <c r="F41" i="21"/>
  <c r="F24" i="20"/>
  <c r="T28" i="1" s="1"/>
  <c r="F41" i="16"/>
  <c r="F27" i="8"/>
  <c r="H31" i="1" s="1"/>
  <c r="F27" i="7"/>
  <c r="G31" i="1" s="1"/>
  <c r="F12" i="7"/>
  <c r="G16" i="1" s="1"/>
  <c r="F31" i="25"/>
  <c r="Y35" i="1" s="1"/>
  <c r="G30" i="1"/>
  <c r="AD45" i="1"/>
  <c r="U46" i="1"/>
  <c r="U4" i="33" s="1"/>
  <c r="S45" i="1"/>
  <c r="R45" i="1"/>
  <c r="F12" i="16"/>
  <c r="P16" i="1" s="1"/>
  <c r="F27" i="10"/>
  <c r="J31" i="1" s="1"/>
  <c r="F31" i="31"/>
  <c r="AE35" i="1" s="1"/>
  <c r="F27" i="28"/>
  <c r="AB31" i="1" s="1"/>
  <c r="V29" i="1"/>
  <c r="V46" i="1" s="1"/>
  <c r="V4" i="33" s="1"/>
  <c r="F41" i="20"/>
  <c r="R46" i="1"/>
  <c r="F24" i="32"/>
  <c r="AF28" i="1" s="1"/>
  <c r="F12" i="32"/>
  <c r="AF16" i="1" s="1"/>
  <c r="F41" i="31"/>
  <c r="F24" i="30"/>
  <c r="AD28" i="1" s="1"/>
  <c r="F24" i="29"/>
  <c r="AC28" i="1" s="1"/>
  <c r="AB30" i="1"/>
  <c r="F31" i="27"/>
  <c r="AA35" i="1" s="1"/>
  <c r="F27" i="27"/>
  <c r="AA31" i="1" s="1"/>
  <c r="F41" i="26"/>
  <c r="F27" i="26"/>
  <c r="Z31" i="1" s="1"/>
  <c r="Y32" i="1"/>
  <c r="F41" i="22"/>
  <c r="F41" i="17"/>
  <c r="F24" i="17"/>
  <c r="Q28" i="1" s="1"/>
  <c r="P45" i="1"/>
  <c r="F27" i="16"/>
  <c r="P31" i="1" s="1"/>
  <c r="F27" i="9"/>
  <c r="I31" i="1" s="1"/>
  <c r="F31" i="8"/>
  <c r="H35" i="1" s="1"/>
  <c r="F31" i="7"/>
  <c r="G35" i="1" s="1"/>
  <c r="F31" i="5"/>
  <c r="E35" i="1" s="1"/>
  <c r="F24" i="5"/>
  <c r="E28" i="1" s="1"/>
  <c r="F41" i="4"/>
  <c r="F24" i="4"/>
  <c r="D28" i="1" s="1"/>
  <c r="AF24" i="1"/>
  <c r="AG24" i="1" s="1"/>
  <c r="B30" i="33" s="1"/>
  <c r="F27" i="32"/>
  <c r="AF31" i="1" s="1"/>
  <c r="F41" i="32"/>
  <c r="F42" i="32"/>
  <c r="AF45" i="1"/>
  <c r="AF27" i="1"/>
  <c r="F24" i="31"/>
  <c r="AE28" i="1" s="1"/>
  <c r="F12" i="31"/>
  <c r="AE16" i="1" s="1"/>
  <c r="F42" i="31"/>
  <c r="AE32" i="1"/>
  <c r="AE46" i="1" s="1"/>
  <c r="AE4" i="33" s="1"/>
  <c r="AE45" i="1"/>
  <c r="AD46" i="1"/>
  <c r="AD4" i="33" s="1"/>
  <c r="F41" i="29"/>
  <c r="F27" i="29"/>
  <c r="AC31" i="1" s="1"/>
  <c r="F42" i="29"/>
  <c r="AC40" i="1"/>
  <c r="AC45" i="1" s="1"/>
  <c r="F12" i="28"/>
  <c r="AB16" i="1" s="1"/>
  <c r="F24" i="28"/>
  <c r="AB28" i="1" s="1"/>
  <c r="F31" i="28"/>
  <c r="AB35" i="1" s="1"/>
  <c r="F41" i="28"/>
  <c r="AB40" i="1"/>
  <c r="F42" i="28"/>
  <c r="AA29" i="1"/>
  <c r="F12" i="27"/>
  <c r="AA16" i="1" s="1"/>
  <c r="F41" i="27"/>
  <c r="AA40" i="1"/>
  <c r="AA45" i="1" s="1"/>
  <c r="F24" i="27"/>
  <c r="AA28" i="1" s="1"/>
  <c r="F42" i="27"/>
  <c r="AA26" i="1"/>
  <c r="F42" i="26"/>
  <c r="Z45" i="1"/>
  <c r="Z32" i="1"/>
  <c r="Z46" i="1" s="1"/>
  <c r="F41" i="25"/>
  <c r="F24" i="25"/>
  <c r="Y28" i="1" s="1"/>
  <c r="F12" i="25"/>
  <c r="Y16" i="1" s="1"/>
  <c r="F42" i="25"/>
  <c r="F27" i="25"/>
  <c r="Y31" i="1" s="1"/>
  <c r="Y43" i="1"/>
  <c r="F31" i="24"/>
  <c r="X35" i="1" s="1"/>
  <c r="F27" i="24"/>
  <c r="X31" i="1" s="1"/>
  <c r="F41" i="24"/>
  <c r="F24" i="24"/>
  <c r="X28" i="1" s="1"/>
  <c r="F12" i="24"/>
  <c r="X16" i="1" s="1"/>
  <c r="F42" i="24"/>
  <c r="X45" i="1"/>
  <c r="X46" i="1"/>
  <c r="W29" i="1"/>
  <c r="F41" i="23"/>
  <c r="F12" i="23"/>
  <c r="W16" i="1" s="1"/>
  <c r="F24" i="23"/>
  <c r="W28" i="1" s="1"/>
  <c r="F42" i="23"/>
  <c r="W36" i="1"/>
  <c r="W33" i="1"/>
  <c r="F31" i="23"/>
  <c r="W35" i="1" s="1"/>
  <c r="W10" i="1"/>
  <c r="W45" i="1"/>
  <c r="W32" i="1"/>
  <c r="V45" i="1"/>
  <c r="F24" i="22"/>
  <c r="V28" i="1" s="1"/>
  <c r="F42" i="22"/>
  <c r="T43" i="1"/>
  <c r="T45" i="1" s="1"/>
  <c r="F31" i="20"/>
  <c r="T35" i="1" s="1"/>
  <c r="F12" i="20"/>
  <c r="T16" i="1" s="1"/>
  <c r="F42" i="20"/>
  <c r="F42" i="19"/>
  <c r="F12" i="19"/>
  <c r="S16" i="1" s="1"/>
  <c r="S8" i="1"/>
  <c r="S46" i="1" s="1"/>
  <c r="F12" i="17"/>
  <c r="Q16" i="1" s="1"/>
  <c r="F42" i="17"/>
  <c r="F31" i="17"/>
  <c r="Q35" i="1" s="1"/>
  <c r="Q34" i="1"/>
  <c r="Q46" i="1"/>
  <c r="Q45" i="1"/>
  <c r="F42" i="16"/>
  <c r="P13" i="1"/>
  <c r="P46" i="1" s="1"/>
  <c r="P4" i="33" s="1"/>
  <c r="F31" i="15"/>
  <c r="O35" i="1" s="1"/>
  <c r="O33" i="1"/>
  <c r="F27" i="15"/>
  <c r="O31" i="1" s="1"/>
  <c r="F12" i="15"/>
  <c r="O16" i="1" s="1"/>
  <c r="F41" i="15"/>
  <c r="O40" i="1"/>
  <c r="O45" i="1" s="1"/>
  <c r="F24" i="15"/>
  <c r="O28" i="1" s="1"/>
  <c r="F42" i="15"/>
  <c r="F31" i="14"/>
  <c r="N35" i="1" s="1"/>
  <c r="F41" i="13"/>
  <c r="M36" i="1"/>
  <c r="M45" i="1" s="1"/>
  <c r="F31" i="11"/>
  <c r="K35" i="1" s="1"/>
  <c r="F24" i="9"/>
  <c r="I28" i="1" s="1"/>
  <c r="I17" i="1"/>
  <c r="AG17" i="1" s="1"/>
  <c r="B23" i="33" s="1"/>
  <c r="F12" i="9"/>
  <c r="I16" i="1" s="1"/>
  <c r="F12" i="8"/>
  <c r="H16" i="1" s="1"/>
  <c r="F41" i="8"/>
  <c r="H45" i="1"/>
  <c r="F24" i="8"/>
  <c r="H28" i="1" s="1"/>
  <c r="F42" i="8"/>
  <c r="H46" i="1"/>
  <c r="H4" i="33" s="1"/>
  <c r="F24" i="7"/>
  <c r="G28" i="1" s="1"/>
  <c r="F42" i="7"/>
  <c r="F41" i="7"/>
  <c r="G46" i="1"/>
  <c r="G4" i="33" s="1"/>
  <c r="G45" i="1"/>
  <c r="F12" i="6"/>
  <c r="F16" i="1" s="1"/>
  <c r="F31" i="6"/>
  <c r="F35" i="1" s="1"/>
  <c r="F41" i="6"/>
  <c r="F33" i="1"/>
  <c r="F40" i="1"/>
  <c r="F45" i="1" s="1"/>
  <c r="F42" i="6"/>
  <c r="F12" i="5"/>
  <c r="E16" i="1" s="1"/>
  <c r="F42" i="5"/>
  <c r="E45" i="1"/>
  <c r="F42" i="4"/>
  <c r="D27" i="1"/>
  <c r="D46" i="1" s="1"/>
  <c r="D4" i="33" s="1"/>
  <c r="D45" i="1"/>
  <c r="F12" i="3"/>
  <c r="C16" i="1" s="1"/>
  <c r="F41" i="3"/>
  <c r="C45" i="1"/>
  <c r="C10" i="1"/>
  <c r="F42" i="3"/>
  <c r="F41" i="14"/>
  <c r="F24" i="14"/>
  <c r="N28" i="1" s="1"/>
  <c r="F41" i="11"/>
  <c r="K33" i="1"/>
  <c r="K46" i="1" s="1"/>
  <c r="K4" i="33" s="1"/>
  <c r="F31" i="10"/>
  <c r="J35" i="1" s="1"/>
  <c r="J29" i="1"/>
  <c r="F24" i="6"/>
  <c r="F28" i="1" s="1"/>
  <c r="E4" i="33"/>
  <c r="F24" i="3"/>
  <c r="C28" i="1" s="1"/>
  <c r="C46" i="1"/>
  <c r="C4" i="33" s="1"/>
  <c r="F24" i="2"/>
  <c r="B28" i="1" s="1"/>
  <c r="B45" i="1"/>
  <c r="F41" i="2"/>
  <c r="B46" i="1"/>
  <c r="B4" i="33" s="1"/>
  <c r="B9" i="33" s="1"/>
  <c r="F42" i="2"/>
  <c r="F12" i="2"/>
  <c r="B16" i="1" s="1"/>
  <c r="F42" i="14"/>
  <c r="N10" i="1"/>
  <c r="N46" i="1" s="1"/>
  <c r="N4" i="33" s="1"/>
  <c r="F12" i="14"/>
  <c r="N16" i="1" s="1"/>
  <c r="N45" i="1"/>
  <c r="F31" i="13"/>
  <c r="M35" i="1" s="1"/>
  <c r="AG12" i="1"/>
  <c r="B19" i="33" s="1"/>
  <c r="F24" i="13"/>
  <c r="M28" i="1" s="1"/>
  <c r="F27" i="13"/>
  <c r="M31" i="1" s="1"/>
  <c r="F27" i="12"/>
  <c r="L31" i="1" s="1"/>
  <c r="F12" i="13"/>
  <c r="M16" i="1" s="1"/>
  <c r="F42" i="13"/>
  <c r="F31" i="12"/>
  <c r="L35" i="1" s="1"/>
  <c r="AG9" i="1"/>
  <c r="B16" i="33" s="1"/>
  <c r="L30" i="1"/>
  <c r="AG23" i="1"/>
  <c r="B29" i="33" s="1"/>
  <c r="AG25" i="1"/>
  <c r="B31" i="33" s="1"/>
  <c r="AG13" i="1"/>
  <c r="B20" i="33" s="1"/>
  <c r="L33" i="1"/>
  <c r="F24" i="12"/>
  <c r="L28" i="1" s="1"/>
  <c r="AG19" i="1"/>
  <c r="B25" i="33" s="1"/>
  <c r="F12" i="12"/>
  <c r="L16" i="1" s="1"/>
  <c r="F42" i="12"/>
  <c r="AG8" i="1"/>
  <c r="B15" i="33" s="1"/>
  <c r="L38" i="1"/>
  <c r="L45" i="1" s="1"/>
  <c r="F41" i="12"/>
  <c r="F12" i="11"/>
  <c r="K16" i="1" s="1"/>
  <c r="AG15" i="1"/>
  <c r="B22" i="33" s="1"/>
  <c r="AG42" i="1"/>
  <c r="B45" i="33" s="1"/>
  <c r="AG11" i="1"/>
  <c r="B18" i="33" s="1"/>
  <c r="AG41" i="1"/>
  <c r="B44" i="33" s="1"/>
  <c r="AG14" i="1"/>
  <c r="B21" i="33" s="1"/>
  <c r="AG22" i="1"/>
  <c r="B28" i="33" s="1"/>
  <c r="F24" i="11"/>
  <c r="K28" i="1" s="1"/>
  <c r="AG21" i="1"/>
  <c r="B27" i="33" s="1"/>
  <c r="AG18" i="1"/>
  <c r="B24" i="33" s="1"/>
  <c r="AG44" i="1"/>
  <c r="B47" i="33" s="1"/>
  <c r="AG37" i="1"/>
  <c r="B40" i="33" s="1"/>
  <c r="K45" i="1"/>
  <c r="F42" i="11"/>
  <c r="J34" i="1"/>
  <c r="AG34" i="1" s="1"/>
  <c r="B38" i="33" s="1"/>
  <c r="AG20" i="1"/>
  <c r="F24" i="10"/>
  <c r="J28" i="1" s="1"/>
  <c r="AG39" i="1"/>
  <c r="B42" i="33" s="1"/>
  <c r="F41" i="10"/>
  <c r="F12" i="10"/>
  <c r="J16" i="1" s="1"/>
  <c r="F42" i="10"/>
  <c r="J43" i="1"/>
  <c r="I45" i="1"/>
  <c r="I46" i="1"/>
  <c r="F42" i="9"/>
  <c r="F41" i="9"/>
  <c r="F46" i="1" l="1"/>
  <c r="F4" i="33" s="1"/>
  <c r="Y46" i="1"/>
  <c r="T46" i="1"/>
  <c r="T4" i="33" s="1"/>
  <c r="AG27" i="1"/>
  <c r="B33" i="33" s="1"/>
  <c r="AG29" i="1"/>
  <c r="B34" i="33" s="1"/>
  <c r="AF46" i="1"/>
  <c r="AF4" i="33" s="1"/>
  <c r="AG30" i="1"/>
  <c r="Y45" i="1"/>
  <c r="AG36" i="1"/>
  <c r="B39" i="33" s="1"/>
  <c r="J46" i="1"/>
  <c r="M46" i="1"/>
  <c r="M4" i="33" s="1"/>
  <c r="AB46" i="1"/>
  <c r="AB4" i="33" s="1"/>
  <c r="AC46" i="1"/>
  <c r="AC4" i="33" s="1"/>
  <c r="AB45" i="1"/>
  <c r="AA46" i="1"/>
  <c r="AA4" i="33" s="1"/>
  <c r="AG26" i="1"/>
  <c r="B32" i="33" s="1"/>
  <c r="AG32" i="1"/>
  <c r="B36" i="33" s="1"/>
  <c r="W46" i="1"/>
  <c r="W4" i="33" s="1"/>
  <c r="AG33" i="1"/>
  <c r="B37" i="33" s="1"/>
  <c r="O46" i="1"/>
  <c r="O4" i="33" s="1"/>
  <c r="AG40" i="1"/>
  <c r="B43" i="33" s="1"/>
  <c r="AG10" i="1"/>
  <c r="B17" i="33" s="1"/>
  <c r="C9" i="33"/>
  <c r="D9" i="33" s="1"/>
  <c r="E9" i="33" s="1"/>
  <c r="AG38" i="1"/>
  <c r="B41" i="33" s="1"/>
  <c r="L46" i="1"/>
  <c r="B26" i="33"/>
  <c r="J45" i="1"/>
  <c r="AG43" i="1"/>
  <c r="B46" i="33" s="1"/>
  <c r="I4" i="33"/>
  <c r="F9" i="33" l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AG31" i="1"/>
  <c r="H23" i="33" s="1"/>
  <c r="AG28" i="1"/>
  <c r="H22" i="33" s="1"/>
  <c r="B35" i="33"/>
  <c r="AG35" i="1"/>
  <c r="H24" i="33" s="1"/>
  <c r="AG16" i="1"/>
  <c r="H21" i="33" s="1"/>
  <c r="AG45" i="1"/>
  <c r="H25" i="33" s="1"/>
  <c r="AG46" i="1"/>
  <c r="AD16" i="33" s="1"/>
</calcChain>
</file>

<file path=xl/sharedStrings.xml><?xml version="1.0" encoding="utf-8"?>
<sst xmlns="http://schemas.openxmlformats.org/spreadsheetml/2006/main" count="1522" uniqueCount="128">
  <si>
    <t>PREFEITURA DO MUNICÍPIO DE SÃO PAULO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</si>
  <si>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</si>
  <si>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</si>
  <si>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</si>
  <si>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</si>
  <si>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</si>
  <si>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</si>
  <si>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</si>
  <si>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</si>
  <si>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</si>
  <si>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</si>
  <si>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</si>
  <si>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</si>
  <si>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</si>
  <si>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</si>
  <si>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</si>
  <si>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</si>
  <si>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</si>
  <si>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</si>
  <si>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</si>
  <si>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</si>
  <si>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</si>
  <si>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</si>
  <si>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</si>
  <si>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</si>
  <si>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</si>
  <si>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</si>
  <si>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</si>
  <si>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</si>
  <si>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</si>
  <si>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</si>
  <si>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</si>
  <si>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</si>
  <si>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</si>
  <si>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</si>
  <si>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</si>
  <si>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</si>
  <si>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</si>
  <si>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</si>
  <si>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</si>
  <si>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</si>
  <si>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</si>
  <si>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</si>
  <si>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</si>
  <si>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</si>
  <si>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</si>
  <si>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</si>
  <si>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</si>
  <si>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</si>
  <si>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</si>
  <si>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</si>
  <si>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</si>
  <si>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</si>
  <si>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</si>
  <si>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</si>
  <si>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</si>
  <si>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</si>
  <si>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</si>
  <si>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</si>
  <si>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</si>
  <si>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</si>
  <si>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</si>
  <si>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</si>
  <si>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</si>
  <si>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</si>
  <si>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</si>
  <si>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</si>
  <si>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</si>
  <si>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</si>
  <si>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</si>
  <si>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</si>
  <si>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</si>
  <si>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</si>
  <si>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</si>
  <si>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</si>
  <si>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</si>
  <si>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</si>
  <si>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</si>
  <si>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</si>
  <si>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</si>
  <si>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</si>
  <si>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</si>
  <si>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</si>
  <si>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</si>
  <si>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</si>
  <si>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</si>
  <si>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</si>
  <si>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</si>
  <si>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</si>
  <si>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</si>
  <si>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EM - Ermelino Matarazzo</t>
  </si>
  <si>
    <t>Índice</t>
  </si>
  <si>
    <t>MÉDIA</t>
  </si>
  <si>
    <t>Precipitação por mês de 1995 a 2018</t>
  </si>
  <si>
    <t>BOLETIM PLUVIOMÉTRICO MENSAL - MARÇO - 2018</t>
  </si>
  <si>
    <t>São Paulo 01 de março de 2018</t>
  </si>
  <si>
    <t>São Paulo 02 de março de 2018</t>
  </si>
  <si>
    <t>São Paulo 03 de março de 2018</t>
  </si>
  <si>
    <t>São Paulo 04 de março de 2018</t>
  </si>
  <si>
    <t>São Paulo 05 de março de 2018</t>
  </si>
  <si>
    <t>São Paulo 06 de março de 2018</t>
  </si>
  <si>
    <t>São Paulo 07 de março de 2018</t>
  </si>
  <si>
    <t>São Paulo 08 de março de 2018</t>
  </si>
  <si>
    <t>São Paulo 09 de março de 2018</t>
  </si>
  <si>
    <t>São Paulo 10 de março de 2018</t>
  </si>
  <si>
    <t>São Paulo 11 de março de 2018</t>
  </si>
  <si>
    <t>São Paulo 12 de março de 2018</t>
  </si>
  <si>
    <t>São Paulo 13 de março de 2018</t>
  </si>
  <si>
    <t>São Paulo 14 de março de 2018</t>
  </si>
  <si>
    <t>São Paulo 15 de março de 2018</t>
  </si>
  <si>
    <t>São Paulo 16 de março de 2018</t>
  </si>
  <si>
    <t>São Paulo 17 de março de 2018</t>
  </si>
  <si>
    <t>São Paulo 18 de março de 2018</t>
  </si>
  <si>
    <t>São Paulo 19 de março de 2018</t>
  </si>
  <si>
    <t>São Paulo 20 de março de 2018</t>
  </si>
  <si>
    <t>São Paulo 21 de março de 2018</t>
  </si>
  <si>
    <t>São Paulo 22 de março de 2018</t>
  </si>
  <si>
    <t>São Paulo 23 de março de 2018</t>
  </si>
  <si>
    <t>São Paulo 24 de março de 2018</t>
  </si>
  <si>
    <t>São Paulo 25 de março de 2018</t>
  </si>
  <si>
    <t>São Paulo 26 de março de 2018</t>
  </si>
  <si>
    <t>São Paulo 27 de março de 2018</t>
  </si>
  <si>
    <t>São Paulo 28 de março de 2018</t>
  </si>
  <si>
    <t>São Paulo 29 de março de 2018</t>
  </si>
  <si>
    <t>São Paulo 30 de março de 2018</t>
  </si>
  <si>
    <t>São Paulo 31 de março de 2018</t>
  </si>
  <si>
    <t>MARÇO</t>
  </si>
  <si>
    <t>SIURB - Secretaria Municipal  de Infraestrutura Urbana 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</si>
</sst>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4" fontId="0" fillId="15" borderId="1" xfId="0" applyNumberFormat="1" applyFont="1" applyFill="1" applyBorder="1" applyAlignment="1">
      <alignment horizontal="center"/>
    </xf>
    <xf numFmtId="0" fontId="0" fillId="15" borderId="0" xfId="0" applyFill="1"/>
    <xf numFmtId="0" fontId="6" fillId="5" borderId="11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1" fontId="6" fillId="5" borderId="6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0" borderId="13" xfId="0" applyFont="1" applyBorder="1" applyAlignment="1"/>
    <xf numFmtId="164" fontId="5" fillId="0" borderId="0" xfId="0" applyNumberFormat="1" applyFont="1" applyAlignment="1">
      <alignment horizontal="center" vertical="center"/>
    </xf>
    <xf numFmtId="0" fontId="5" fillId="16" borderId="1" xfId="0" applyFont="1" applyFill="1" applyBorder="1"/>
    <xf numFmtId="164" fontId="0" fillId="16" borderId="1" xfId="0" applyNumberFormat="1" applyFont="1" applyFill="1" applyBorder="1" applyAlignment="1">
      <alignment horizontal="center"/>
    </xf>
    <xf numFmtId="0" fontId="5" fillId="16" borderId="2" xfId="0" applyFont="1" applyFill="1" applyBorder="1"/>
    <xf numFmtId="0" fontId="5" fillId="16" borderId="3" xfId="0" applyFont="1" applyFill="1" applyBorder="1"/>
    <xf numFmtId="0" fontId="5" fillId="15" borderId="1" xfId="0" applyFont="1" applyFill="1" applyBorder="1"/>
    <xf numFmtId="2" fontId="6" fillId="8" borderId="1" xfId="0" applyNumberFormat="1" applyFont="1" applyFill="1" applyBorder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2" fontId="5" fillId="7" borderId="3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164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(1995-2018) - Março</a:t>
            </a:r>
          </a:p>
        </c:rich>
      </c:tx>
      <c:layout>
        <c:manualLayout>
          <c:xMode val="edge"/>
          <c:yMode val="edge"/>
          <c:x val="0.210416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clima!$G$16:$AD$16</c:f>
              <c:numCache>
                <c:formatCode>0.0</c:formatCode>
                <c:ptCount val="24"/>
                <c:pt idx="0">
                  <c:v>236.3</c:v>
                </c:pt>
                <c:pt idx="1">
                  <c:v>306.2</c:v>
                </c:pt>
                <c:pt idx="2">
                  <c:v>76.400000000000006</c:v>
                </c:pt>
                <c:pt idx="3">
                  <c:v>211.9</c:v>
                </c:pt>
                <c:pt idx="4">
                  <c:v>156.9</c:v>
                </c:pt>
                <c:pt idx="5">
                  <c:v>118.9</c:v>
                </c:pt>
                <c:pt idx="6">
                  <c:v>203.8</c:v>
                </c:pt>
                <c:pt idx="7">
                  <c:v>220</c:v>
                </c:pt>
                <c:pt idx="8">
                  <c:v>134.9</c:v>
                </c:pt>
                <c:pt idx="9">
                  <c:v>111.3</c:v>
                </c:pt>
                <c:pt idx="10">
                  <c:v>167</c:v>
                </c:pt>
                <c:pt idx="11">
                  <c:v>338.8</c:v>
                </c:pt>
                <c:pt idx="12">
                  <c:v>144.9</c:v>
                </c:pt>
                <c:pt idx="13">
                  <c:v>101.3</c:v>
                </c:pt>
                <c:pt idx="14">
                  <c:v>115.5</c:v>
                </c:pt>
                <c:pt idx="15">
                  <c:v>167.9</c:v>
                </c:pt>
                <c:pt idx="16">
                  <c:v>73.400000000000006</c:v>
                </c:pt>
                <c:pt idx="17">
                  <c:v>142.69999999999999</c:v>
                </c:pt>
                <c:pt idx="18">
                  <c:v>174.9</c:v>
                </c:pt>
                <c:pt idx="19">
                  <c:v>234.4</c:v>
                </c:pt>
                <c:pt idx="20">
                  <c:v>253.9</c:v>
                </c:pt>
                <c:pt idx="21">
                  <c:v>207.3</c:v>
                </c:pt>
                <c:pt idx="22">
                  <c:v>137.5</c:v>
                </c:pt>
                <c:pt idx="23">
                  <c:v>220.49757575757576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439752"/>
        <c:axId val="483442496"/>
      </c:barChart>
      <c:lineChart>
        <c:grouping val="standard"/>
        <c:varyColors val="0"/>
        <c:ser>
          <c:idx val="2"/>
          <c:order val="1"/>
          <c:tx>
            <c:strRef>
              <c:f>clima!$F$17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clima!$G$15:$AD$15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clima!$G$17:$AD$17</c:f>
              <c:numCache>
                <c:formatCode>0.0</c:formatCode>
                <c:ptCount val="24"/>
                <c:pt idx="0">
                  <c:v>175.4826086956522</c:v>
                </c:pt>
                <c:pt idx="1">
                  <c:v>175.4826086956522</c:v>
                </c:pt>
                <c:pt idx="2">
                  <c:v>175.4826086956522</c:v>
                </c:pt>
                <c:pt idx="3">
                  <c:v>175.4826086956522</c:v>
                </c:pt>
                <c:pt idx="4">
                  <c:v>175.4826086956522</c:v>
                </c:pt>
                <c:pt idx="5">
                  <c:v>175.4826086956522</c:v>
                </c:pt>
                <c:pt idx="6">
                  <c:v>175.4826086956522</c:v>
                </c:pt>
                <c:pt idx="7">
                  <c:v>175.4826086956522</c:v>
                </c:pt>
                <c:pt idx="8">
                  <c:v>175.4826086956522</c:v>
                </c:pt>
                <c:pt idx="9">
                  <c:v>175.4826086956522</c:v>
                </c:pt>
                <c:pt idx="10">
                  <c:v>175.4826086956522</c:v>
                </c:pt>
                <c:pt idx="11">
                  <c:v>175.4826086956522</c:v>
                </c:pt>
                <c:pt idx="12">
                  <c:v>175.4826086956522</c:v>
                </c:pt>
                <c:pt idx="13">
                  <c:v>175.4826086956522</c:v>
                </c:pt>
                <c:pt idx="14">
                  <c:v>175.4826086956522</c:v>
                </c:pt>
                <c:pt idx="15">
                  <c:v>175.4826086956522</c:v>
                </c:pt>
                <c:pt idx="16">
                  <c:v>175.4826086956522</c:v>
                </c:pt>
                <c:pt idx="17">
                  <c:v>175.4826086956522</c:v>
                </c:pt>
                <c:pt idx="18">
                  <c:v>175.4826086956522</c:v>
                </c:pt>
                <c:pt idx="19">
                  <c:v>175.4826086956522</c:v>
                </c:pt>
                <c:pt idx="20">
                  <c:v>175.4826086956522</c:v>
                </c:pt>
                <c:pt idx="21">
                  <c:v>175.4826086956522</c:v>
                </c:pt>
                <c:pt idx="22">
                  <c:v>175.4826086956522</c:v>
                </c:pt>
                <c:pt idx="23">
                  <c:v>175.4826086956522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A5-4D85-9FEE-9635564C6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439752"/>
        <c:axId val="483442496"/>
      </c:lineChart>
      <c:catAx>
        <c:axId val="48343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44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442496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439752"/>
        <c:crosses val="autoZero"/>
        <c:crossBetween val="between"/>
        <c:majorUnit val="1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Março 2018</a:t>
            </a:r>
          </a:p>
        </c:rich>
      </c:tx>
      <c:layout>
        <c:manualLayout>
          <c:xMode val="edge"/>
          <c:yMode val="edge"/>
          <c:x val="0.314583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clima!$B$3:$AF$3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clima!$B$4:$AF$4</c:f>
              <c:numCache>
                <c:formatCode>0.0</c:formatCode>
                <c:ptCount val="31"/>
                <c:pt idx="0">
                  <c:v>4.3606060606060595</c:v>
                </c:pt>
                <c:pt idx="1">
                  <c:v>11.037878787878785</c:v>
                </c:pt>
                <c:pt idx="2">
                  <c:v>2.3060606060606061</c:v>
                </c:pt>
                <c:pt idx="3">
                  <c:v>4.3090909090909095</c:v>
                </c:pt>
                <c:pt idx="4">
                  <c:v>6.4969696969696971</c:v>
                </c:pt>
                <c:pt idx="5">
                  <c:v>5.5090909090909079</c:v>
                </c:pt>
                <c:pt idx="6">
                  <c:v>5.6909090909090905</c:v>
                </c:pt>
                <c:pt idx="7">
                  <c:v>0.19090909090909094</c:v>
                </c:pt>
                <c:pt idx="9">
                  <c:v>1.8696969696969696</c:v>
                </c:pt>
                <c:pt idx="11">
                  <c:v>10.739393939393938</c:v>
                </c:pt>
                <c:pt idx="12">
                  <c:v>6.4757575757575765</c:v>
                </c:pt>
                <c:pt idx="13">
                  <c:v>26.630303030303029</c:v>
                </c:pt>
                <c:pt idx="14">
                  <c:v>2.4393939393939394</c:v>
                </c:pt>
                <c:pt idx="18">
                  <c:v>4.1818181818181808</c:v>
                </c:pt>
                <c:pt idx="19">
                  <c:v>39.592727272727274</c:v>
                </c:pt>
                <c:pt idx="20">
                  <c:v>6.6212121212121229</c:v>
                </c:pt>
                <c:pt idx="21">
                  <c:v>0.36363636363636365</c:v>
                </c:pt>
                <c:pt idx="25">
                  <c:v>6.9787878787878812</c:v>
                </c:pt>
                <c:pt idx="26">
                  <c:v>20.427272727272729</c:v>
                </c:pt>
                <c:pt idx="27">
                  <c:v>23.926060606060606</c:v>
                </c:pt>
                <c:pt idx="28">
                  <c:v>2.5242424242424235</c:v>
                </c:pt>
                <c:pt idx="29">
                  <c:v>12.71818181818182</c:v>
                </c:pt>
                <c:pt idx="30">
                  <c:v>15.107575757575757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5D-4CED-BEAD-AE3FE5A4A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438576"/>
        <c:axId val="483438968"/>
      </c:barChart>
      <c:catAx>
        <c:axId val="48343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438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438968"/>
        <c:scaling>
          <c:orientation val="minMax"/>
          <c:max val="4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438576"/>
        <c:crosses val="autoZero"/>
        <c:crossBetween val="between"/>
        <c:majorUnit val="1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2017 x 2018 - Março</a:t>
            </a:r>
          </a:p>
        </c:rich>
      </c:tx>
      <c:layout>
        <c:manualLayout>
          <c:xMode val="edge"/>
          <c:yMode val="edge"/>
          <c:x val="0.20416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clima!$A$10</c:f>
              <c:strCache>
                <c:ptCount val="1"/>
                <c:pt idx="0">
                  <c:v>2017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7575414935776107E-2"/>
                  <c:y val="6.73400673400673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843-478A-AB66-29796F4E6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89059132956976E-2"/>
                  <c:y val="-2.24466891133557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43-478A-AB66-29796F4E6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88905913295697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843-478A-AB66-29796F4E6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solidFill>
                  <a:srgbClr val="FFFFFF"/>
                </a:solidFill>
                <a:ln w="3175">
                  <a:solidFill>
                    <a:srgbClr val="008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8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0.83030303030303032</c:v>
                </c:pt>
                <c:pt idx="1">
                  <c:v>9.3666666666666671</c:v>
                </c:pt>
                <c:pt idx="2">
                  <c:v>18.166666666666668</c:v>
                </c:pt>
                <c:pt idx="3">
                  <c:v>20.481818181818184</c:v>
                </c:pt>
                <c:pt idx="4">
                  <c:v>45.103030303030302</c:v>
                </c:pt>
                <c:pt idx="5">
                  <c:v>62.175757575757572</c:v>
                </c:pt>
                <c:pt idx="6">
                  <c:v>92.951515151515153</c:v>
                </c:pt>
                <c:pt idx="7">
                  <c:v>96.681818181818187</c:v>
                </c:pt>
                <c:pt idx="8">
                  <c:v>97.127272727272739</c:v>
                </c:pt>
                <c:pt idx="9">
                  <c:v>106.67878787878789</c:v>
                </c:pt>
                <c:pt idx="10">
                  <c:v>108.02727272727273</c:v>
                </c:pt>
                <c:pt idx="11">
                  <c:v>108.02727272727273</c:v>
                </c:pt>
                <c:pt idx="12">
                  <c:v>108.07272727272728</c:v>
                </c:pt>
                <c:pt idx="13">
                  <c:v>112.55757575757576</c:v>
                </c:pt>
                <c:pt idx="14">
                  <c:v>112.83636363636364</c:v>
                </c:pt>
                <c:pt idx="15">
                  <c:v>112.83636363636364</c:v>
                </c:pt>
                <c:pt idx="16">
                  <c:v>131.07454545454547</c:v>
                </c:pt>
                <c:pt idx="17">
                  <c:v>132.67151515151517</c:v>
                </c:pt>
                <c:pt idx="18">
                  <c:v>134.39272727272729</c:v>
                </c:pt>
                <c:pt idx="19">
                  <c:v>134.62606060606061</c:v>
                </c:pt>
                <c:pt idx="20">
                  <c:v>134.62606060606061</c:v>
                </c:pt>
                <c:pt idx="21">
                  <c:v>134.62606060606061</c:v>
                </c:pt>
                <c:pt idx="22">
                  <c:v>134.62606060606061</c:v>
                </c:pt>
                <c:pt idx="23">
                  <c:v>135.48363636363635</c:v>
                </c:pt>
                <c:pt idx="24">
                  <c:v>136.71090909090907</c:v>
                </c:pt>
                <c:pt idx="25">
                  <c:v>136.71090909090907</c:v>
                </c:pt>
                <c:pt idx="26">
                  <c:v>136.90181818181816</c:v>
                </c:pt>
                <c:pt idx="27">
                  <c:v>137.30181818181816</c:v>
                </c:pt>
                <c:pt idx="28">
                  <c:v>137.38363636363636</c:v>
                </c:pt>
                <c:pt idx="29">
                  <c:v>137.49575757575758</c:v>
                </c:pt>
                <c:pt idx="30">
                  <c:v>137.49575757575758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446024"/>
        <c:axId val="483440144"/>
      </c:lineChart>
      <c:lineChart>
        <c:grouping val="standard"/>
        <c:varyColors val="0"/>
        <c:ser>
          <c:idx val="0"/>
          <c:order val="0"/>
          <c:tx>
            <c:strRef>
              <c:f>clima!$A$9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889059132956976E-2"/>
                  <c:y val="2.0202020202020204E-2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C9-4E04-B97A-F9D3E95E538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889059132956976E-2"/>
                  <c:y val="-2.2446689113355778E-2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8C9-4E04-B97A-F9D3E95E538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89059132956952E-2"/>
                  <c:y val="-8.9786756453424758E-3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8C9-4E04-B97A-F9D3E95E538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889059132956976E-2"/>
                  <c:y val="-8.9786756453423128E-3"/>
                </c:manualLayout>
              </c:layout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8C9-4E04-B97A-F9D3E95E538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solidFill>
                  <a:srgbClr val="FFFFFF"/>
                </a:solidFill>
                <a:ln w="12700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2202594082607521E-2"/>
                  <c:y val="1.79573512906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F81-44D8-B7B6-17592F6B8527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2202594082607521E-2"/>
                  <c:y val="-1.5712682379349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F81-44D8-B7B6-17592F6B8527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0815150447505197E-2"/>
                  <c:y val="-1.7957351290684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81-44D8-B7B6-17592F6B8527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2.0815150447505298E-2"/>
                  <c:y val="-1.7957351290684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F81-44D8-B7B6-17592F6B8527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2202594082607521E-2"/>
                  <c:y val="-1.7957351290684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F81-44D8-B7B6-17592F6B8527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2.2202594082607621E-2"/>
                  <c:y val="-1.7957351290684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F81-44D8-B7B6-17592F6B8527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2202594082607521E-2"/>
                  <c:y val="-1.3468013468013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F81-44D8-B7B6-17592F6B8527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4.3606060606060595</c:v>
                </c:pt>
                <c:pt idx="1">
                  <c:v>15.398484848484845</c:v>
                </c:pt>
                <c:pt idx="2">
                  <c:v>17.70454545454545</c:v>
                </c:pt>
                <c:pt idx="3">
                  <c:v>22.013636363636358</c:v>
                </c:pt>
                <c:pt idx="4">
                  <c:v>28.510606060606055</c:v>
                </c:pt>
                <c:pt idx="5">
                  <c:v>34.019696969696966</c:v>
                </c:pt>
                <c:pt idx="6">
                  <c:v>39.710606060606054</c:v>
                </c:pt>
                <c:pt idx="7">
                  <c:v>39.901515151515142</c:v>
                </c:pt>
                <c:pt idx="8">
                  <c:v>39.901515151515142</c:v>
                </c:pt>
                <c:pt idx="9">
                  <c:v>41.771212121212109</c:v>
                </c:pt>
                <c:pt idx="10">
                  <c:v>41.771212121212109</c:v>
                </c:pt>
                <c:pt idx="11">
                  <c:v>52.510606060606051</c:v>
                </c:pt>
                <c:pt idx="12">
                  <c:v>58.986363636363627</c:v>
                </c:pt>
                <c:pt idx="13">
                  <c:v>85.61666666666666</c:v>
                </c:pt>
                <c:pt idx="14">
                  <c:v>88.056060606060598</c:v>
                </c:pt>
                <c:pt idx="15">
                  <c:v>88.056060606060598</c:v>
                </c:pt>
                <c:pt idx="16">
                  <c:v>88.056060606060598</c:v>
                </c:pt>
                <c:pt idx="17">
                  <c:v>88.056060606060598</c:v>
                </c:pt>
                <c:pt idx="18">
                  <c:v>92.237878787878785</c:v>
                </c:pt>
                <c:pt idx="19">
                  <c:v>131.83060606060604</c:v>
                </c:pt>
                <c:pt idx="20">
                  <c:v>138.45181818181817</c:v>
                </c:pt>
                <c:pt idx="21">
                  <c:v>138.81545454545454</c:v>
                </c:pt>
                <c:pt idx="22">
                  <c:v>138.81545454545454</c:v>
                </c:pt>
                <c:pt idx="23">
                  <c:v>138.81545454545454</c:v>
                </c:pt>
                <c:pt idx="24">
                  <c:v>138.81545454545454</c:v>
                </c:pt>
                <c:pt idx="25">
                  <c:v>145.79424242424241</c:v>
                </c:pt>
                <c:pt idx="26">
                  <c:v>166.22151515151515</c:v>
                </c:pt>
                <c:pt idx="27">
                  <c:v>190.14757575757577</c:v>
                </c:pt>
                <c:pt idx="28">
                  <c:v>192.6718181818182</c:v>
                </c:pt>
                <c:pt idx="29">
                  <c:v>205.39000000000001</c:v>
                </c:pt>
                <c:pt idx="30">
                  <c:v>220.49757575757576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14AA-435E-A0F7-DC183E9432D5}"/>
            </c:ext>
          </c:extLst>
        </c:ser>
        <c:ser>
          <c:idx val="2"/>
          <c:order val="1"/>
          <c:tx>
            <c:strRef>
              <c:f>clima!$A$11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clima!$B$8:$AF$8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clima!$B$11:$AF$11</c:f>
              <c:numCache>
                <c:formatCode>0.0</c:formatCode>
                <c:ptCount val="31"/>
                <c:pt idx="0">
                  <c:v>175.4826086956522</c:v>
                </c:pt>
                <c:pt idx="1">
                  <c:v>175.4826086956522</c:v>
                </c:pt>
                <c:pt idx="2">
                  <c:v>175.4826086956522</c:v>
                </c:pt>
                <c:pt idx="3">
                  <c:v>175.4826086956522</c:v>
                </c:pt>
                <c:pt idx="4">
                  <c:v>175.4826086956522</c:v>
                </c:pt>
                <c:pt idx="5">
                  <c:v>175.4826086956522</c:v>
                </c:pt>
                <c:pt idx="6">
                  <c:v>175.4826086956522</c:v>
                </c:pt>
                <c:pt idx="7">
                  <c:v>175.4826086956522</c:v>
                </c:pt>
                <c:pt idx="8">
                  <c:v>175.4826086956522</c:v>
                </c:pt>
                <c:pt idx="9">
                  <c:v>175.4826086956522</c:v>
                </c:pt>
                <c:pt idx="10">
                  <c:v>175.4826086956522</c:v>
                </c:pt>
                <c:pt idx="11">
                  <c:v>175.4826086956522</c:v>
                </c:pt>
                <c:pt idx="12">
                  <c:v>175.4826086956522</c:v>
                </c:pt>
                <c:pt idx="13">
                  <c:v>175.4826086956522</c:v>
                </c:pt>
                <c:pt idx="14">
                  <c:v>175.4826086956522</c:v>
                </c:pt>
                <c:pt idx="15">
                  <c:v>175.4826086956522</c:v>
                </c:pt>
                <c:pt idx="16">
                  <c:v>175.4826086956522</c:v>
                </c:pt>
                <c:pt idx="17">
                  <c:v>175.4826086956522</c:v>
                </c:pt>
                <c:pt idx="18">
                  <c:v>175.4826086956522</c:v>
                </c:pt>
                <c:pt idx="19">
                  <c:v>175.4826086956522</c:v>
                </c:pt>
                <c:pt idx="20">
                  <c:v>175.4826086956522</c:v>
                </c:pt>
                <c:pt idx="21">
                  <c:v>175.4826086956522</c:v>
                </c:pt>
                <c:pt idx="22">
                  <c:v>175.4826086956522</c:v>
                </c:pt>
                <c:pt idx="23">
                  <c:v>175.4826086956522</c:v>
                </c:pt>
                <c:pt idx="24">
                  <c:v>175.4826086956522</c:v>
                </c:pt>
                <c:pt idx="25">
                  <c:v>175.4826086956522</c:v>
                </c:pt>
                <c:pt idx="26">
                  <c:v>175.4826086956522</c:v>
                </c:pt>
                <c:pt idx="27">
                  <c:v>175.4826086956522</c:v>
                </c:pt>
                <c:pt idx="28">
                  <c:v>175.4826086956522</c:v>
                </c:pt>
                <c:pt idx="29">
                  <c:v>175.4826086956522</c:v>
                </c:pt>
                <c:pt idx="30">
                  <c:v>175.4826086956522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14AA-435E-A0F7-DC183E943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441712"/>
        <c:axId val="483440536"/>
      </c:lineChart>
      <c:catAx>
        <c:axId val="48344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3440144"/>
        <c:crosses val="autoZero"/>
        <c:auto val="0"/>
        <c:lblAlgn val="ctr"/>
        <c:lblOffset val="100"/>
        <c:noMultiLvlLbl val="0"/>
      </c:catAx>
      <c:valAx>
        <c:axId val="48344014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83446024"/>
        <c:crosses val="autoZero"/>
        <c:crossBetween val="between"/>
      </c:valAx>
      <c:catAx>
        <c:axId val="48344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344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44053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44171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181277158253249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prefeituras regionais - Março 2018</a:t>
            </a:r>
          </a:p>
        </c:rich>
      </c:tx>
      <c:layout>
        <c:manualLayout>
          <c:xMode val="edge"/>
          <c:yMode val="edge"/>
          <c:x val="0.1188019915824777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clima!$B$15:$B$47</c:f>
              <c:numCache>
                <c:formatCode>0.0</c:formatCode>
                <c:ptCount val="33"/>
                <c:pt idx="0">
                  <c:v>231.1</c:v>
                </c:pt>
                <c:pt idx="1">
                  <c:v>193.9</c:v>
                </c:pt>
                <c:pt idx="2">
                  <c:v>195.10000000000002</c:v>
                </c:pt>
                <c:pt idx="3">
                  <c:v>151.20000000000002</c:v>
                </c:pt>
                <c:pt idx="4">
                  <c:v>172.79999999999998</c:v>
                </c:pt>
                <c:pt idx="5">
                  <c:v>150.4</c:v>
                </c:pt>
                <c:pt idx="6">
                  <c:v>172.56</c:v>
                </c:pt>
                <c:pt idx="7">
                  <c:v>191.39999999999998</c:v>
                </c:pt>
                <c:pt idx="8">
                  <c:v>201.79999999999995</c:v>
                </c:pt>
                <c:pt idx="9">
                  <c:v>214.91000000000003</c:v>
                </c:pt>
                <c:pt idx="10">
                  <c:v>160.10000000000002</c:v>
                </c:pt>
                <c:pt idx="11">
                  <c:v>181.5</c:v>
                </c:pt>
                <c:pt idx="12">
                  <c:v>235.10000000000002</c:v>
                </c:pt>
                <c:pt idx="13">
                  <c:v>217</c:v>
                </c:pt>
                <c:pt idx="14">
                  <c:v>262.39999999999998</c:v>
                </c:pt>
                <c:pt idx="15">
                  <c:v>276.30000000000007</c:v>
                </c:pt>
                <c:pt idx="16">
                  <c:v>145.60000000000002</c:v>
                </c:pt>
                <c:pt idx="17">
                  <c:v>151.05000000000001</c:v>
                </c:pt>
                <c:pt idx="18">
                  <c:v>263</c:v>
                </c:pt>
                <c:pt idx="19">
                  <c:v>305.89999999999998</c:v>
                </c:pt>
                <c:pt idx="20">
                  <c:v>252.8</c:v>
                </c:pt>
                <c:pt idx="21">
                  <c:v>227.9</c:v>
                </c:pt>
                <c:pt idx="22">
                  <c:v>245.9</c:v>
                </c:pt>
                <c:pt idx="23">
                  <c:v>305.10000000000002</c:v>
                </c:pt>
                <c:pt idx="24">
                  <c:v>210.29999999999998</c:v>
                </c:pt>
                <c:pt idx="25">
                  <c:v>220.6</c:v>
                </c:pt>
                <c:pt idx="26">
                  <c:v>213.59999999999997</c:v>
                </c:pt>
                <c:pt idx="27">
                  <c:v>249.4</c:v>
                </c:pt>
                <c:pt idx="28">
                  <c:v>221.50000000000003</c:v>
                </c:pt>
                <c:pt idx="29">
                  <c:v>252.39999999999995</c:v>
                </c:pt>
                <c:pt idx="30">
                  <c:v>313.39999999999998</c:v>
                </c:pt>
                <c:pt idx="31">
                  <c:v>214.2</c:v>
                </c:pt>
                <c:pt idx="32">
                  <c:v>276.2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444848"/>
        <c:axId val="483441320"/>
      </c:barChart>
      <c:lineChart>
        <c:grouping val="standard"/>
        <c:varyColors val="0"/>
        <c:ser>
          <c:idx val="2"/>
          <c:order val="1"/>
          <c:tx>
            <c:strRef>
              <c:f>clima!$C$14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clima!$A$15:$A$47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clima!$C$15:$C$47</c:f>
              <c:numCache>
                <c:formatCode>0.0</c:formatCode>
                <c:ptCount val="33"/>
                <c:pt idx="0">
                  <c:v>175.4826086956522</c:v>
                </c:pt>
                <c:pt idx="1">
                  <c:v>175.4826086956522</c:v>
                </c:pt>
                <c:pt idx="2">
                  <c:v>175.4826086956522</c:v>
                </c:pt>
                <c:pt idx="3">
                  <c:v>175.4826086956522</c:v>
                </c:pt>
                <c:pt idx="4">
                  <c:v>175.4826086956522</c:v>
                </c:pt>
                <c:pt idx="5">
                  <c:v>175.4826086956522</c:v>
                </c:pt>
                <c:pt idx="6">
                  <c:v>175.4826086956522</c:v>
                </c:pt>
                <c:pt idx="7">
                  <c:v>175.4826086956522</c:v>
                </c:pt>
                <c:pt idx="8">
                  <c:v>175.4826086956522</c:v>
                </c:pt>
                <c:pt idx="9">
                  <c:v>175.4826086956522</c:v>
                </c:pt>
                <c:pt idx="10">
                  <c:v>175.4826086956522</c:v>
                </c:pt>
                <c:pt idx="11">
                  <c:v>175.4826086956522</c:v>
                </c:pt>
                <c:pt idx="12">
                  <c:v>175.4826086956522</c:v>
                </c:pt>
                <c:pt idx="13">
                  <c:v>175.4826086956522</c:v>
                </c:pt>
                <c:pt idx="14">
                  <c:v>175.4826086956522</c:v>
                </c:pt>
                <c:pt idx="15">
                  <c:v>175.4826086956522</c:v>
                </c:pt>
                <c:pt idx="16">
                  <c:v>175.4826086956522</c:v>
                </c:pt>
                <c:pt idx="17">
                  <c:v>175.4826086956522</c:v>
                </c:pt>
                <c:pt idx="18">
                  <c:v>175.4826086956522</c:v>
                </c:pt>
                <c:pt idx="19">
                  <c:v>175.4826086956522</c:v>
                </c:pt>
                <c:pt idx="20">
                  <c:v>175.4826086956522</c:v>
                </c:pt>
                <c:pt idx="21">
                  <c:v>175.4826086956522</c:v>
                </c:pt>
                <c:pt idx="22">
                  <c:v>175.4826086956522</c:v>
                </c:pt>
                <c:pt idx="23">
                  <c:v>175.4826086956522</c:v>
                </c:pt>
                <c:pt idx="24">
                  <c:v>175.4826086956522</c:v>
                </c:pt>
                <c:pt idx="25">
                  <c:v>175.4826086956522</c:v>
                </c:pt>
                <c:pt idx="26">
                  <c:v>175.4826086956522</c:v>
                </c:pt>
                <c:pt idx="27">
                  <c:v>175.4826086956522</c:v>
                </c:pt>
                <c:pt idx="28">
                  <c:v>175.4826086956522</c:v>
                </c:pt>
                <c:pt idx="29">
                  <c:v>175.4826086956522</c:v>
                </c:pt>
                <c:pt idx="30">
                  <c:v>175.4826086956522</c:v>
                </c:pt>
                <c:pt idx="31">
                  <c:v>175.4826086956522</c:v>
                </c:pt>
                <c:pt idx="32">
                  <c:v>175.4826086956522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5EF-451A-BF79-CBBB54A2D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444848"/>
        <c:axId val="483441320"/>
      </c:lineChart>
      <c:catAx>
        <c:axId val="48344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44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3441320"/>
        <c:scaling>
          <c:orientation val="minMax"/>
          <c:max val="3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3444848"/>
        <c:crosses val="autoZero"/>
        <c:crossBetween val="between"/>
        <c:majorUnit val="8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Março 2018</a:t>
            </a:r>
          </a:p>
        </c:rich>
      </c:tx>
      <c:layout>
        <c:manualLayout>
          <c:xMode val="edge"/>
          <c:yMode val="edge"/>
          <c:x val="0.270833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clima!$H$20</c:f>
              <c:strCache>
                <c:ptCount val="1"/>
                <c:pt idx="0">
                  <c:v>Índice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clima!$H$21:$H$25</c:f>
              <c:numCache>
                <c:formatCode>0.0</c:formatCode>
                <c:ptCount val="5"/>
                <c:pt idx="0">
                  <c:v>182.3075</c:v>
                </c:pt>
                <c:pt idx="1">
                  <c:v>209.88727272727274</c:v>
                </c:pt>
                <c:pt idx="2">
                  <c:v>279.35000000000002</c:v>
                </c:pt>
                <c:pt idx="3">
                  <c:v>259.63333333333338</c:v>
                </c:pt>
                <c:pt idx="4">
                  <c:v>241.28888888888889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326712"/>
        <c:axId val="488329848"/>
      </c:barChart>
      <c:lineChart>
        <c:grouping val="standard"/>
        <c:varyColors val="0"/>
        <c:ser>
          <c:idx val="2"/>
          <c:order val="1"/>
          <c:tx>
            <c:strRef>
              <c:f>clima!$I$20</c:f>
              <c:strCache>
                <c:ptCount val="1"/>
                <c:pt idx="0">
                  <c:v>MÉDIA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clima!$F$21:$F$25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clima!$I$21:$I$25</c:f>
              <c:numCache>
                <c:formatCode>0.0</c:formatCode>
                <c:ptCount val="5"/>
                <c:pt idx="0">
                  <c:v>175.4826086956522</c:v>
                </c:pt>
                <c:pt idx="1">
                  <c:v>175.4826086956522</c:v>
                </c:pt>
                <c:pt idx="2">
                  <c:v>175.4826086956522</c:v>
                </c:pt>
                <c:pt idx="3">
                  <c:v>175.4826086956522</c:v>
                </c:pt>
                <c:pt idx="4">
                  <c:v>175.4826086956522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292-4553-942A-1633FE561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26712"/>
        <c:axId val="488329848"/>
      </c:lineChart>
      <c:catAx>
        <c:axId val="48832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8329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8329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88326712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140677</xdr:colOff>
      <xdr:row>0</xdr:row>
      <xdr:rowOff>91467</xdr:rowOff>
    </xdr:from>
    <xdr:to>
      <xdr:col>25</xdr:col>
      <xdr:colOff>334960</xdr:colOff>
      <xdr:row>2</xdr:row>
      <xdr:rowOff>190500</xdr:rowOff>
    </xdr:to>
    <xdr:pic>
      <xdr:nvPicPr>
        <xdr:cNvPr id="97859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05139" y="91467"/>
          <a:ext cx="2011359" cy="597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97860" name="Group 2"/>
        <xdr:cNvGrpSpPr>
          <a:grpSpLocks/>
        </xdr:cNvGrpSpPr>
      </xdr:nvGrpSpPr>
      <xdr:grpSpPr bwMode="auto">
        <a:xfrm>
          <a:off x="4462829" y="76200"/>
          <a:ext cx="778119" cy="622056"/>
          <a:chOff x="4165" y="99"/>
          <a:chExt cx="969" cy="1010"/>
        </a:xfrm>
      </xdr:grpSpPr>
      <xdr:grpSp>
        <xdr:nvGrpSpPr>
          <xdr:cNvPr id="97861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98069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89 w 600"/>
                <a:gd name="T1" fmla="*/ 144 h 205"/>
                <a:gd name="T2" fmla="*/ 557 w 600"/>
                <a:gd name="T3" fmla="*/ 195 h 205"/>
                <a:gd name="T4" fmla="*/ 1670 w 600"/>
                <a:gd name="T5" fmla="*/ 357 h 205"/>
                <a:gd name="T6" fmla="*/ 2415 w 600"/>
                <a:gd name="T7" fmla="*/ 327 h 205"/>
                <a:gd name="T8" fmla="*/ 3344 w 600"/>
                <a:gd name="T9" fmla="*/ 304 h 205"/>
                <a:gd name="T10" fmla="*/ 4632 w 600"/>
                <a:gd name="T11" fmla="*/ 304 h 205"/>
                <a:gd name="T12" fmla="*/ 5388 w 600"/>
                <a:gd name="T13" fmla="*/ 317 h 205"/>
                <a:gd name="T14" fmla="*/ 6119 w 600"/>
                <a:gd name="T15" fmla="*/ 334 h 205"/>
                <a:gd name="T16" fmla="*/ 6826 w 600"/>
                <a:gd name="T17" fmla="*/ 361 h 205"/>
                <a:gd name="T18" fmla="*/ 7649 w 600"/>
                <a:gd name="T19" fmla="*/ 189 h 205"/>
                <a:gd name="T20" fmla="*/ 8123 w 600"/>
                <a:gd name="T21" fmla="*/ 144 h 205"/>
                <a:gd name="T22" fmla="*/ 7940 w 600"/>
                <a:gd name="T23" fmla="*/ 101 h 205"/>
                <a:gd name="T24" fmla="*/ 7501 w 600"/>
                <a:gd name="T25" fmla="*/ 114 h 205"/>
                <a:gd name="T26" fmla="*/ 7325 w 600"/>
                <a:gd name="T27" fmla="*/ 70 h 205"/>
                <a:gd name="T28" fmla="*/ 7179 w 600"/>
                <a:gd name="T29" fmla="*/ 125 h 205"/>
                <a:gd name="T30" fmla="*/ 7011 w 600"/>
                <a:gd name="T31" fmla="*/ 189 h 205"/>
                <a:gd name="T32" fmla="*/ 6553 w 600"/>
                <a:gd name="T33" fmla="*/ 114 h 205"/>
                <a:gd name="T34" fmla="*/ 6770 w 600"/>
                <a:gd name="T35" fmla="*/ 81 h 205"/>
                <a:gd name="T36" fmla="*/ 6589 w 600"/>
                <a:gd name="T37" fmla="*/ 41 h 205"/>
                <a:gd name="T38" fmla="*/ 6262 w 600"/>
                <a:gd name="T39" fmla="*/ 63 h 205"/>
                <a:gd name="T40" fmla="*/ 6171 w 600"/>
                <a:gd name="T41" fmla="*/ 28 h 205"/>
                <a:gd name="T42" fmla="*/ 5897 w 600"/>
                <a:gd name="T43" fmla="*/ 55 h 205"/>
                <a:gd name="T44" fmla="*/ 5618 w 600"/>
                <a:gd name="T45" fmla="*/ 11 h 205"/>
                <a:gd name="T46" fmla="*/ 5297 w 600"/>
                <a:gd name="T47" fmla="*/ 49 h 205"/>
                <a:gd name="T48" fmla="*/ 5388 w 600"/>
                <a:gd name="T49" fmla="*/ 106 h 205"/>
                <a:gd name="T50" fmla="*/ 4733 w 600"/>
                <a:gd name="T51" fmla="*/ 130 h 205"/>
                <a:gd name="T52" fmla="*/ 4693 w 600"/>
                <a:gd name="T53" fmla="*/ 63 h 205"/>
                <a:gd name="T54" fmla="*/ 4783 w 600"/>
                <a:gd name="T55" fmla="*/ 7 h 205"/>
                <a:gd name="T56" fmla="*/ 4404 w 600"/>
                <a:gd name="T57" fmla="*/ 35 h 205"/>
                <a:gd name="T58" fmla="*/ 4226 w 600"/>
                <a:gd name="T59" fmla="*/ 0 h 205"/>
                <a:gd name="T60" fmla="*/ 3844 w 600"/>
                <a:gd name="T61" fmla="*/ 31 h 205"/>
                <a:gd name="T62" fmla="*/ 3579 w 600"/>
                <a:gd name="T63" fmla="*/ 0 h 205"/>
                <a:gd name="T64" fmla="*/ 3298 w 600"/>
                <a:gd name="T65" fmla="*/ 28 h 205"/>
                <a:gd name="T66" fmla="*/ 3423 w 600"/>
                <a:gd name="T67" fmla="*/ 63 h 205"/>
                <a:gd name="T68" fmla="*/ 3423 w 600"/>
                <a:gd name="T69" fmla="*/ 130 h 205"/>
                <a:gd name="T70" fmla="*/ 2797 w 600"/>
                <a:gd name="T71" fmla="*/ 106 h 205"/>
                <a:gd name="T72" fmla="*/ 2737 w 600"/>
                <a:gd name="T73" fmla="*/ 63 h 205"/>
                <a:gd name="T74" fmla="*/ 2737 w 600"/>
                <a:gd name="T75" fmla="*/ 11 h 205"/>
                <a:gd name="T76" fmla="*/ 2465 w 600"/>
                <a:gd name="T77" fmla="*/ 49 h 205"/>
                <a:gd name="T78" fmla="*/ 2191 w 600"/>
                <a:gd name="T79" fmla="*/ 28 h 205"/>
                <a:gd name="T80" fmla="*/ 1863 w 600"/>
                <a:gd name="T81" fmla="*/ 35 h 205"/>
                <a:gd name="T82" fmla="*/ 1670 w 600"/>
                <a:gd name="T83" fmla="*/ 70 h 205"/>
                <a:gd name="T84" fmla="*/ 1316 w 600"/>
                <a:gd name="T85" fmla="*/ 55 h 205"/>
                <a:gd name="T86" fmla="*/ 1542 w 600"/>
                <a:gd name="T87" fmla="*/ 94 h 205"/>
                <a:gd name="T88" fmla="*/ 1670 w 600"/>
                <a:gd name="T89" fmla="*/ 167 h 205"/>
                <a:gd name="T90" fmla="*/ 989 w 600"/>
                <a:gd name="T91" fmla="*/ 125 h 205"/>
                <a:gd name="T92" fmla="*/ 881 w 600"/>
                <a:gd name="T93" fmla="*/ 70 h 205"/>
                <a:gd name="T94" fmla="*/ 654 w 600"/>
                <a:gd name="T95" fmla="*/ 119 h 205"/>
                <a:gd name="T96" fmla="*/ 282 w 600"/>
                <a:gd name="T97" fmla="*/ 101 h 205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</a:gdLst>
              <a:ahLst/>
              <a:cxnLst>
                <a:cxn ang="T98">
                  <a:pos x="T0" y="T1"/>
                </a:cxn>
                <a:cxn ang="T99">
                  <a:pos x="T2" y="T3"/>
                </a:cxn>
                <a:cxn ang="T100">
                  <a:pos x="T4" y="T5"/>
                </a:cxn>
                <a:cxn ang="T101">
                  <a:pos x="T6" y="T7"/>
                </a:cxn>
                <a:cxn ang="T102">
                  <a:pos x="T8" y="T9"/>
                </a:cxn>
                <a:cxn ang="T103">
                  <a:pos x="T10" y="T11"/>
                </a:cxn>
                <a:cxn ang="T104">
                  <a:pos x="T12" y="T13"/>
                </a:cxn>
                <a:cxn ang="T105">
                  <a:pos x="T14" y="T15"/>
                </a:cxn>
                <a:cxn ang="T106">
                  <a:pos x="T16" y="T17"/>
                </a:cxn>
                <a:cxn ang="T107">
                  <a:pos x="T18" y="T19"/>
                </a:cxn>
                <a:cxn ang="T108">
                  <a:pos x="T20" y="T21"/>
                </a:cxn>
                <a:cxn ang="T109">
                  <a:pos x="T22" y="T23"/>
                </a:cxn>
                <a:cxn ang="T110">
                  <a:pos x="T24" y="T25"/>
                </a:cxn>
                <a:cxn ang="T111">
                  <a:pos x="T26" y="T27"/>
                </a:cxn>
                <a:cxn ang="T112">
                  <a:pos x="T28" y="T29"/>
                </a:cxn>
                <a:cxn ang="T113">
                  <a:pos x="T30" y="T31"/>
                </a:cxn>
                <a:cxn ang="T114">
                  <a:pos x="T32" y="T33"/>
                </a:cxn>
                <a:cxn ang="T115">
                  <a:pos x="T34" y="T35"/>
                </a:cxn>
                <a:cxn ang="T116">
                  <a:pos x="T36" y="T37"/>
                </a:cxn>
                <a:cxn ang="T117">
                  <a:pos x="T38" y="T39"/>
                </a:cxn>
                <a:cxn ang="T118">
                  <a:pos x="T40" y="T41"/>
                </a:cxn>
                <a:cxn ang="T119">
                  <a:pos x="T42" y="T43"/>
                </a:cxn>
                <a:cxn ang="T120">
                  <a:pos x="T44" y="T45"/>
                </a:cxn>
                <a:cxn ang="T121">
                  <a:pos x="T46" y="T47"/>
                </a:cxn>
                <a:cxn ang="T122">
                  <a:pos x="T48" y="T49"/>
                </a:cxn>
                <a:cxn ang="T123">
                  <a:pos x="T50" y="T51"/>
                </a:cxn>
                <a:cxn ang="T124">
                  <a:pos x="T52" y="T53"/>
                </a:cxn>
                <a:cxn ang="T125">
                  <a:pos x="T54" y="T55"/>
                </a:cxn>
                <a:cxn ang="T126">
                  <a:pos x="T56" y="T57"/>
                </a:cxn>
                <a:cxn ang="T127">
                  <a:pos x="T58" y="T59"/>
                </a:cxn>
                <a:cxn ang="T128">
                  <a:pos x="T60" y="T61"/>
                </a:cxn>
                <a:cxn ang="T129">
                  <a:pos x="T62" y="T63"/>
                </a:cxn>
                <a:cxn ang="T130">
                  <a:pos x="T64" y="T65"/>
                </a:cxn>
                <a:cxn ang="T131">
                  <a:pos x="T66" y="T67"/>
                </a:cxn>
                <a:cxn ang="T132">
                  <a:pos x="T68" y="T69"/>
                </a:cxn>
                <a:cxn ang="T133">
                  <a:pos x="T70" y="T71"/>
                </a:cxn>
                <a:cxn ang="T134">
                  <a:pos x="T72" y="T73"/>
                </a:cxn>
                <a:cxn ang="T135">
                  <a:pos x="T74" y="T75"/>
                </a:cxn>
                <a:cxn ang="T136">
                  <a:pos x="T76" y="T77"/>
                </a:cxn>
                <a:cxn ang="T137">
                  <a:pos x="T78" y="T79"/>
                </a:cxn>
                <a:cxn ang="T138">
                  <a:pos x="T80" y="T81"/>
                </a:cxn>
                <a:cxn ang="T139">
                  <a:pos x="T82" y="T83"/>
                </a:cxn>
                <a:cxn ang="T140">
                  <a:pos x="T84" y="T85"/>
                </a:cxn>
                <a:cxn ang="T141">
                  <a:pos x="T86" y="T87"/>
                </a:cxn>
                <a:cxn ang="T142">
                  <a:pos x="T88" y="T89"/>
                </a:cxn>
                <a:cxn ang="T143">
                  <a:pos x="T90" y="T91"/>
                </a:cxn>
                <a:cxn ang="T144">
                  <a:pos x="T92" y="T93"/>
                </a:cxn>
                <a:cxn ang="T145">
                  <a:pos x="T94" y="T95"/>
                </a:cxn>
                <a:cxn ang="T146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0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42 w 415"/>
                <a:gd name="T1" fmla="*/ 49 h 65"/>
                <a:gd name="T2" fmla="*/ 410 w 415"/>
                <a:gd name="T3" fmla="*/ 21 h 65"/>
                <a:gd name="T4" fmla="*/ 1149 w 415"/>
                <a:gd name="T5" fmla="*/ 11 h 65"/>
                <a:gd name="T6" fmla="*/ 1982 w 415"/>
                <a:gd name="T7" fmla="*/ 4 h 65"/>
                <a:gd name="T8" fmla="*/ 2998 w 415"/>
                <a:gd name="T9" fmla="*/ 0 h 65"/>
                <a:gd name="T10" fmla="*/ 3754 w 415"/>
                <a:gd name="T11" fmla="*/ 4 h 65"/>
                <a:gd name="T12" fmla="*/ 4387 w 415"/>
                <a:gd name="T13" fmla="*/ 14 h 65"/>
                <a:gd name="T14" fmla="*/ 5225 w 415"/>
                <a:gd name="T15" fmla="*/ 24 h 65"/>
                <a:gd name="T16" fmla="*/ 5628 w 415"/>
                <a:gd name="T17" fmla="*/ 49 h 65"/>
                <a:gd name="T18" fmla="*/ 5501 w 415"/>
                <a:gd name="T19" fmla="*/ 79 h 65"/>
                <a:gd name="T20" fmla="*/ 4807 w 415"/>
                <a:gd name="T21" fmla="*/ 62 h 65"/>
                <a:gd name="T22" fmla="*/ 3973 w 415"/>
                <a:gd name="T23" fmla="*/ 49 h 65"/>
                <a:gd name="T24" fmla="*/ 3100 w 415"/>
                <a:gd name="T25" fmla="*/ 31 h 65"/>
                <a:gd name="T26" fmla="*/ 2183 w 415"/>
                <a:gd name="T27" fmla="*/ 31 h 65"/>
                <a:gd name="T28" fmla="*/ 1282 w 415"/>
                <a:gd name="T29" fmla="*/ 52 h 65"/>
                <a:gd name="T30" fmla="*/ 598 w 415"/>
                <a:gd name="T31" fmla="*/ 62 h 65"/>
                <a:gd name="T32" fmla="*/ 73 w 415"/>
                <a:gd name="T33" fmla="*/ 79 h 65"/>
                <a:gd name="T34" fmla="*/ 0 w 415"/>
                <a:gd name="T35" fmla="*/ 49 h 65"/>
                <a:gd name="T36" fmla="*/ 42 w 415"/>
                <a:gd name="T37" fmla="*/ 49 h 65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1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2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28 w 10"/>
                <a:gd name="T1" fmla="*/ 0 h 17"/>
                <a:gd name="T2" fmla="*/ 37 w 10"/>
                <a:gd name="T3" fmla="*/ 10 h 17"/>
                <a:gd name="T4" fmla="*/ 28 w 10"/>
                <a:gd name="T5" fmla="*/ 17 h 17"/>
                <a:gd name="T6" fmla="*/ 0 w 10"/>
                <a:gd name="T7" fmla="*/ 17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3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461 w 406"/>
                <a:gd name="T5" fmla="*/ 24 h 24"/>
                <a:gd name="T6" fmla="*/ 785 w 406"/>
                <a:gd name="T7" fmla="*/ 13 h 24"/>
                <a:gd name="T8" fmla="*/ 1327 w 406"/>
                <a:gd name="T9" fmla="*/ 7 h 24"/>
                <a:gd name="T10" fmla="*/ 1907 w 406"/>
                <a:gd name="T11" fmla="*/ 0 h 24"/>
                <a:gd name="T12" fmla="*/ 2490 w 406"/>
                <a:gd name="T13" fmla="*/ 0 h 24"/>
                <a:gd name="T14" fmla="*/ 2999 w 406"/>
                <a:gd name="T15" fmla="*/ 0 h 24"/>
                <a:gd name="T16" fmla="*/ 3699 w 406"/>
                <a:gd name="T17" fmla="*/ 7 h 24"/>
                <a:gd name="T18" fmla="*/ 4282 w 406"/>
                <a:gd name="T19" fmla="*/ 10 h 24"/>
                <a:gd name="T20" fmla="*/ 4837 w 406"/>
                <a:gd name="T21" fmla="*/ 24 h 24"/>
                <a:gd name="T22" fmla="*/ 5485 w 406"/>
                <a:gd name="T23" fmla="*/ 24 h 24"/>
                <a:gd name="T24" fmla="*/ 5485 w 406"/>
                <a:gd name="T25" fmla="*/ 20 h 24"/>
                <a:gd name="T26" fmla="*/ 5434 w 406"/>
                <a:gd name="T27" fmla="*/ 17 h 2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4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324 w 406"/>
                <a:gd name="T3" fmla="*/ 24 h 34"/>
                <a:gd name="T4" fmla="*/ 785 w 406"/>
                <a:gd name="T5" fmla="*/ 17 h 34"/>
                <a:gd name="T6" fmla="*/ 1513 w 406"/>
                <a:gd name="T7" fmla="*/ 7 h 34"/>
                <a:gd name="T8" fmla="*/ 2162 w 406"/>
                <a:gd name="T9" fmla="*/ 4 h 34"/>
                <a:gd name="T10" fmla="*/ 2768 w 406"/>
                <a:gd name="T11" fmla="*/ 0 h 34"/>
                <a:gd name="T12" fmla="*/ 3231 w 406"/>
                <a:gd name="T13" fmla="*/ 4 h 34"/>
                <a:gd name="T14" fmla="*/ 3777 w 406"/>
                <a:gd name="T15" fmla="*/ 7 h 34"/>
                <a:gd name="T16" fmla="*/ 4377 w 406"/>
                <a:gd name="T17" fmla="*/ 14 h 34"/>
                <a:gd name="T18" fmla="*/ 4880 w 406"/>
                <a:gd name="T19" fmla="*/ 21 h 34"/>
                <a:gd name="T20" fmla="*/ 5291 w 406"/>
                <a:gd name="T21" fmla="*/ 31 h 34"/>
                <a:gd name="T22" fmla="*/ 5485 w 406"/>
                <a:gd name="T23" fmla="*/ 34 h 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5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6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7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8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79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0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1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2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3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4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5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6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7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8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89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0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1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2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3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4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84 h 136"/>
                <a:gd name="T2" fmla="*/ 461 w 508"/>
                <a:gd name="T3" fmla="*/ 55 h 136"/>
                <a:gd name="T4" fmla="*/ 1013 w 508"/>
                <a:gd name="T5" fmla="*/ 37 h 136"/>
                <a:gd name="T6" fmla="*/ 1602 w 508"/>
                <a:gd name="T7" fmla="*/ 13 h 136"/>
                <a:gd name="T8" fmla="*/ 2305 w 508"/>
                <a:gd name="T9" fmla="*/ 3 h 136"/>
                <a:gd name="T10" fmla="*/ 2767 w 508"/>
                <a:gd name="T11" fmla="*/ 0 h 136"/>
                <a:gd name="T12" fmla="*/ 3324 w 508"/>
                <a:gd name="T13" fmla="*/ 0 h 136"/>
                <a:gd name="T14" fmla="*/ 4015 w 508"/>
                <a:gd name="T15" fmla="*/ 0 h 136"/>
                <a:gd name="T16" fmla="*/ 4474 w 508"/>
                <a:gd name="T17" fmla="*/ 3 h 136"/>
                <a:gd name="T18" fmla="*/ 5121 w 508"/>
                <a:gd name="T19" fmla="*/ 10 h 136"/>
                <a:gd name="T20" fmla="*/ 5720 w 508"/>
                <a:gd name="T21" fmla="*/ 34 h 136"/>
                <a:gd name="T22" fmla="*/ 6040 w 508"/>
                <a:gd name="T23" fmla="*/ 47 h 136"/>
                <a:gd name="T24" fmla="*/ 6286 w 508"/>
                <a:gd name="T25" fmla="*/ 55 h 136"/>
                <a:gd name="T26" fmla="*/ 6891 w 508"/>
                <a:gd name="T27" fmla="*/ 84 h 136"/>
                <a:gd name="T28" fmla="*/ 6373 w 508"/>
                <a:gd name="T29" fmla="*/ 221 h 136"/>
                <a:gd name="T30" fmla="*/ 5686 w 508"/>
                <a:gd name="T31" fmla="*/ 198 h 136"/>
                <a:gd name="T32" fmla="*/ 5096 w 508"/>
                <a:gd name="T33" fmla="*/ 180 h 136"/>
                <a:gd name="T34" fmla="*/ 4015 w 508"/>
                <a:gd name="T35" fmla="*/ 163 h 136"/>
                <a:gd name="T36" fmla="*/ 3374 w 508"/>
                <a:gd name="T37" fmla="*/ 157 h 136"/>
                <a:gd name="T38" fmla="*/ 2693 w 508"/>
                <a:gd name="T39" fmla="*/ 163 h 136"/>
                <a:gd name="T40" fmla="*/ 1744 w 508"/>
                <a:gd name="T41" fmla="*/ 180 h 136"/>
                <a:gd name="T42" fmla="*/ 1061 w 508"/>
                <a:gd name="T43" fmla="*/ 202 h 136"/>
                <a:gd name="T44" fmla="*/ 555 w 508"/>
                <a:gd name="T45" fmla="*/ 225 h 136"/>
                <a:gd name="T46" fmla="*/ 0 w 508"/>
                <a:gd name="T47" fmla="*/ 84 h 1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5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315 w 119"/>
                <a:gd name="T1" fmla="*/ 112 h 81"/>
                <a:gd name="T2" fmla="*/ 315 w 119"/>
                <a:gd name="T3" fmla="*/ 92 h 81"/>
                <a:gd name="T4" fmla="*/ 209 w 119"/>
                <a:gd name="T5" fmla="*/ 55 h 81"/>
                <a:gd name="T6" fmla="*/ 42 w 119"/>
                <a:gd name="T7" fmla="*/ 48 h 81"/>
                <a:gd name="T8" fmla="*/ 0 w 119"/>
                <a:gd name="T9" fmla="*/ 20 h 81"/>
                <a:gd name="T10" fmla="*/ 209 w 119"/>
                <a:gd name="T11" fmla="*/ 13 h 81"/>
                <a:gd name="T12" fmla="*/ 315 w 119"/>
                <a:gd name="T13" fmla="*/ 41 h 81"/>
                <a:gd name="T14" fmla="*/ 481 w 119"/>
                <a:gd name="T15" fmla="*/ 37 h 81"/>
                <a:gd name="T16" fmla="*/ 481 w 119"/>
                <a:gd name="T17" fmla="*/ 6 h 81"/>
                <a:gd name="T18" fmla="*/ 610 w 119"/>
                <a:gd name="T19" fmla="*/ 3 h 81"/>
                <a:gd name="T20" fmla="*/ 728 w 119"/>
                <a:gd name="T21" fmla="*/ 3 h 81"/>
                <a:gd name="T22" fmla="*/ 809 w 119"/>
                <a:gd name="T23" fmla="*/ 20 h 81"/>
                <a:gd name="T24" fmla="*/ 1004 w 119"/>
                <a:gd name="T25" fmla="*/ 17 h 81"/>
                <a:gd name="T26" fmla="*/ 1039 w 119"/>
                <a:gd name="T27" fmla="*/ 0 h 81"/>
                <a:gd name="T28" fmla="*/ 1240 w 119"/>
                <a:gd name="T29" fmla="*/ 0 h 81"/>
                <a:gd name="T30" fmla="*/ 1335 w 119"/>
                <a:gd name="T31" fmla="*/ 13 h 81"/>
                <a:gd name="T32" fmla="*/ 1240 w 119"/>
                <a:gd name="T33" fmla="*/ 37 h 81"/>
                <a:gd name="T34" fmla="*/ 1298 w 119"/>
                <a:gd name="T35" fmla="*/ 61 h 81"/>
                <a:gd name="T36" fmla="*/ 1414 w 119"/>
                <a:gd name="T37" fmla="*/ 89 h 81"/>
                <a:gd name="T38" fmla="*/ 1039 w 119"/>
                <a:gd name="T39" fmla="*/ 96 h 81"/>
                <a:gd name="T40" fmla="*/ 841 w 119"/>
                <a:gd name="T41" fmla="*/ 99 h 81"/>
                <a:gd name="T42" fmla="*/ 610 w 119"/>
                <a:gd name="T43" fmla="*/ 103 h 81"/>
                <a:gd name="T44" fmla="*/ 315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6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38 h 82"/>
                <a:gd name="T2" fmla="*/ 86 w 85"/>
                <a:gd name="T3" fmla="*/ 69 h 82"/>
                <a:gd name="T4" fmla="*/ 310 w 85"/>
                <a:gd name="T5" fmla="*/ 79 h 82"/>
                <a:gd name="T6" fmla="*/ 521 w 85"/>
                <a:gd name="T7" fmla="*/ 113 h 82"/>
                <a:gd name="T8" fmla="*/ 624 w 85"/>
                <a:gd name="T9" fmla="*/ 135 h 82"/>
                <a:gd name="T10" fmla="*/ 841 w 85"/>
                <a:gd name="T11" fmla="*/ 118 h 82"/>
                <a:gd name="T12" fmla="*/ 924 w 85"/>
                <a:gd name="T13" fmla="*/ 113 h 82"/>
                <a:gd name="T14" fmla="*/ 1080 w 85"/>
                <a:gd name="T15" fmla="*/ 108 h 82"/>
                <a:gd name="T16" fmla="*/ 1016 w 85"/>
                <a:gd name="T17" fmla="*/ 84 h 82"/>
                <a:gd name="T18" fmla="*/ 924 w 85"/>
                <a:gd name="T19" fmla="*/ 49 h 82"/>
                <a:gd name="T20" fmla="*/ 966 w 85"/>
                <a:gd name="T21" fmla="*/ 31 h 82"/>
                <a:gd name="T22" fmla="*/ 841 w 85"/>
                <a:gd name="T23" fmla="*/ 0 h 82"/>
                <a:gd name="T24" fmla="*/ 624 w 85"/>
                <a:gd name="T25" fmla="*/ 7 h 82"/>
                <a:gd name="T26" fmla="*/ 624 w 85"/>
                <a:gd name="T27" fmla="*/ 38 h 82"/>
                <a:gd name="T28" fmla="*/ 395 w 85"/>
                <a:gd name="T29" fmla="*/ 49 h 82"/>
                <a:gd name="T30" fmla="*/ 266 w 85"/>
                <a:gd name="T31" fmla="*/ 31 h 82"/>
                <a:gd name="T32" fmla="*/ 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7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1089 w 119"/>
                <a:gd name="T1" fmla="*/ 112 h 81"/>
                <a:gd name="T2" fmla="*/ 1123 w 119"/>
                <a:gd name="T3" fmla="*/ 89 h 81"/>
                <a:gd name="T4" fmla="*/ 1215 w 119"/>
                <a:gd name="T5" fmla="*/ 55 h 81"/>
                <a:gd name="T6" fmla="*/ 1375 w 119"/>
                <a:gd name="T7" fmla="*/ 48 h 81"/>
                <a:gd name="T8" fmla="*/ 1414 w 119"/>
                <a:gd name="T9" fmla="*/ 17 h 81"/>
                <a:gd name="T10" fmla="*/ 1215 w 119"/>
                <a:gd name="T11" fmla="*/ 13 h 81"/>
                <a:gd name="T12" fmla="*/ 1089 w 119"/>
                <a:gd name="T13" fmla="*/ 41 h 81"/>
                <a:gd name="T14" fmla="*/ 930 w 119"/>
                <a:gd name="T15" fmla="*/ 37 h 81"/>
                <a:gd name="T16" fmla="*/ 930 w 119"/>
                <a:gd name="T17" fmla="*/ 6 h 81"/>
                <a:gd name="T18" fmla="*/ 841 w 119"/>
                <a:gd name="T19" fmla="*/ 3 h 81"/>
                <a:gd name="T20" fmla="*/ 685 w 119"/>
                <a:gd name="T21" fmla="*/ 0 h 81"/>
                <a:gd name="T22" fmla="*/ 610 w 119"/>
                <a:gd name="T23" fmla="*/ 20 h 81"/>
                <a:gd name="T24" fmla="*/ 403 w 119"/>
                <a:gd name="T25" fmla="*/ 17 h 81"/>
                <a:gd name="T26" fmla="*/ 363 w 119"/>
                <a:gd name="T27" fmla="*/ 0 h 81"/>
                <a:gd name="T28" fmla="*/ 175 w 119"/>
                <a:gd name="T29" fmla="*/ 0 h 81"/>
                <a:gd name="T30" fmla="*/ 123 w 119"/>
                <a:gd name="T31" fmla="*/ 13 h 81"/>
                <a:gd name="T32" fmla="*/ 175 w 119"/>
                <a:gd name="T33" fmla="*/ 37 h 81"/>
                <a:gd name="T34" fmla="*/ 175 w 119"/>
                <a:gd name="T35" fmla="*/ 58 h 81"/>
                <a:gd name="T36" fmla="*/ 0 w 119"/>
                <a:gd name="T37" fmla="*/ 89 h 81"/>
                <a:gd name="T38" fmla="*/ 363 w 119"/>
                <a:gd name="T39" fmla="*/ 92 h 81"/>
                <a:gd name="T40" fmla="*/ 610 w 119"/>
                <a:gd name="T41" fmla="*/ 96 h 81"/>
                <a:gd name="T42" fmla="*/ 841 w 119"/>
                <a:gd name="T43" fmla="*/ 103 h 81"/>
                <a:gd name="T44" fmla="*/ 1089 w 119"/>
                <a:gd name="T45" fmla="*/ 112 h 81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8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86 w 113"/>
                <a:gd name="T1" fmla="*/ 103 h 75"/>
                <a:gd name="T2" fmla="*/ 176 w 113"/>
                <a:gd name="T3" fmla="*/ 73 h 75"/>
                <a:gd name="T4" fmla="*/ 123 w 113"/>
                <a:gd name="T5" fmla="*/ 45 h 75"/>
                <a:gd name="T6" fmla="*/ 0 w 113"/>
                <a:gd name="T7" fmla="*/ 34 h 75"/>
                <a:gd name="T8" fmla="*/ 50 w 113"/>
                <a:gd name="T9" fmla="*/ 3 h 75"/>
                <a:gd name="T10" fmla="*/ 252 w 113"/>
                <a:gd name="T11" fmla="*/ 3 h 75"/>
                <a:gd name="T12" fmla="*/ 324 w 113"/>
                <a:gd name="T13" fmla="*/ 34 h 75"/>
                <a:gd name="T14" fmla="*/ 493 w 113"/>
                <a:gd name="T15" fmla="*/ 17 h 75"/>
                <a:gd name="T16" fmla="*/ 535 w 113"/>
                <a:gd name="T17" fmla="*/ 0 h 75"/>
                <a:gd name="T18" fmla="*/ 662 w 113"/>
                <a:gd name="T19" fmla="*/ 0 h 75"/>
                <a:gd name="T20" fmla="*/ 787 w 113"/>
                <a:gd name="T21" fmla="*/ 3 h 75"/>
                <a:gd name="T22" fmla="*/ 823 w 113"/>
                <a:gd name="T23" fmla="*/ 34 h 75"/>
                <a:gd name="T24" fmla="*/ 1027 w 113"/>
                <a:gd name="T25" fmla="*/ 38 h 75"/>
                <a:gd name="T26" fmla="*/ 1113 w 113"/>
                <a:gd name="T27" fmla="*/ 7 h 75"/>
                <a:gd name="T28" fmla="*/ 1358 w 113"/>
                <a:gd name="T29" fmla="*/ 10 h 75"/>
                <a:gd name="T30" fmla="*/ 1305 w 113"/>
                <a:gd name="T31" fmla="*/ 41 h 75"/>
                <a:gd name="T32" fmla="*/ 1227 w 113"/>
                <a:gd name="T33" fmla="*/ 48 h 75"/>
                <a:gd name="T34" fmla="*/ 1192 w 113"/>
                <a:gd name="T35" fmla="*/ 81 h 75"/>
                <a:gd name="T36" fmla="*/ 1284 w 113"/>
                <a:gd name="T37" fmla="*/ 107 h 75"/>
                <a:gd name="T38" fmla="*/ 912 w 113"/>
                <a:gd name="T39" fmla="*/ 103 h 75"/>
                <a:gd name="T40" fmla="*/ 662 w 113"/>
                <a:gd name="T41" fmla="*/ 97 h 75"/>
                <a:gd name="T42" fmla="*/ 413 w 113"/>
                <a:gd name="T43" fmla="*/ 103 h 75"/>
                <a:gd name="T44" fmla="*/ 86 w 113"/>
                <a:gd name="T45" fmla="*/ 103 h 7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99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1080 w 85"/>
                <a:gd name="T1" fmla="*/ 38 h 82"/>
                <a:gd name="T2" fmla="*/ 1056 w 85"/>
                <a:gd name="T3" fmla="*/ 69 h 82"/>
                <a:gd name="T4" fmla="*/ 780 w 85"/>
                <a:gd name="T5" fmla="*/ 79 h 82"/>
                <a:gd name="T6" fmla="*/ 595 w 85"/>
                <a:gd name="T7" fmla="*/ 113 h 82"/>
                <a:gd name="T8" fmla="*/ 521 w 85"/>
                <a:gd name="T9" fmla="*/ 135 h 82"/>
                <a:gd name="T10" fmla="*/ 310 w 85"/>
                <a:gd name="T11" fmla="*/ 118 h 82"/>
                <a:gd name="T12" fmla="*/ 175 w 85"/>
                <a:gd name="T13" fmla="*/ 113 h 82"/>
                <a:gd name="T14" fmla="*/ 0 w 85"/>
                <a:gd name="T15" fmla="*/ 108 h 82"/>
                <a:gd name="T16" fmla="*/ 86 w 85"/>
                <a:gd name="T17" fmla="*/ 84 h 82"/>
                <a:gd name="T18" fmla="*/ 175 w 85"/>
                <a:gd name="T19" fmla="*/ 49 h 82"/>
                <a:gd name="T20" fmla="*/ 175 w 85"/>
                <a:gd name="T21" fmla="*/ 31 h 82"/>
                <a:gd name="T22" fmla="*/ 310 w 85"/>
                <a:gd name="T23" fmla="*/ 0 h 82"/>
                <a:gd name="T24" fmla="*/ 521 w 85"/>
                <a:gd name="T25" fmla="*/ 7 h 82"/>
                <a:gd name="T26" fmla="*/ 521 w 85"/>
                <a:gd name="T27" fmla="*/ 38 h 82"/>
                <a:gd name="T28" fmla="*/ 701 w 85"/>
                <a:gd name="T29" fmla="*/ 49 h 82"/>
                <a:gd name="T30" fmla="*/ 880 w 85"/>
                <a:gd name="T31" fmla="*/ 31 h 82"/>
                <a:gd name="T32" fmla="*/ 1080 w 85"/>
                <a:gd name="T33" fmla="*/ 38 h 8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0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50 w 65"/>
                <a:gd name="T3" fmla="*/ 20 h 24"/>
                <a:gd name="T4" fmla="*/ 289 w 65"/>
                <a:gd name="T5" fmla="*/ 14 h 24"/>
                <a:gd name="T6" fmla="*/ 467 w 65"/>
                <a:gd name="T7" fmla="*/ 7 h 24"/>
                <a:gd name="T8" fmla="*/ 588 w 65"/>
                <a:gd name="T9" fmla="*/ 3 h 24"/>
                <a:gd name="T10" fmla="*/ 697 w 65"/>
                <a:gd name="T11" fmla="*/ 0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1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8 h 17"/>
                <a:gd name="T2" fmla="*/ 211 w 106"/>
                <a:gd name="T3" fmla="*/ 8 h 17"/>
                <a:gd name="T4" fmla="*/ 434 w 106"/>
                <a:gd name="T5" fmla="*/ 8 h 17"/>
                <a:gd name="T6" fmla="*/ 607 w 106"/>
                <a:gd name="T7" fmla="*/ 6 h 17"/>
                <a:gd name="T8" fmla="*/ 810 w 106"/>
                <a:gd name="T9" fmla="*/ 3 h 17"/>
                <a:gd name="T10" fmla="*/ 1071 w 106"/>
                <a:gd name="T11" fmla="*/ 0 h 17"/>
                <a:gd name="T12" fmla="*/ 1329 w 106"/>
                <a:gd name="T13" fmla="*/ 0 h 17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2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48 w 105"/>
                <a:gd name="T3" fmla="*/ 3 h 10"/>
                <a:gd name="T4" fmla="*/ 388 w 105"/>
                <a:gd name="T5" fmla="*/ 0 h 10"/>
                <a:gd name="T6" fmla="*/ 600 w 105"/>
                <a:gd name="T7" fmla="*/ 3 h 10"/>
                <a:gd name="T8" fmla="*/ 780 w 105"/>
                <a:gd name="T9" fmla="*/ 3 h 10"/>
                <a:gd name="T10" fmla="*/ 968 w 105"/>
                <a:gd name="T11" fmla="*/ 5 h 10"/>
                <a:gd name="T12" fmla="*/ 1118 w 105"/>
                <a:gd name="T13" fmla="*/ 5 h 10"/>
                <a:gd name="T14" fmla="*/ 1206 w 105"/>
                <a:gd name="T15" fmla="*/ 5 h 1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3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76 w 102"/>
                <a:gd name="T3" fmla="*/ 0 h 17"/>
                <a:gd name="T4" fmla="*/ 325 w 102"/>
                <a:gd name="T5" fmla="*/ 0 h 17"/>
                <a:gd name="T6" fmla="*/ 512 w 102"/>
                <a:gd name="T7" fmla="*/ 3 h 17"/>
                <a:gd name="T8" fmla="*/ 670 w 102"/>
                <a:gd name="T9" fmla="*/ 6 h 17"/>
                <a:gd name="T10" fmla="*/ 883 w 102"/>
                <a:gd name="T11" fmla="*/ 8 h 17"/>
                <a:gd name="T12" fmla="*/ 1048 w 102"/>
                <a:gd name="T13" fmla="*/ 8 h 17"/>
                <a:gd name="T14" fmla="*/ 1131 w 102"/>
                <a:gd name="T15" fmla="*/ 8 h 17"/>
                <a:gd name="T16" fmla="*/ 1253 w 102"/>
                <a:gd name="T17" fmla="*/ 8 h 17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4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60 w 69"/>
                <a:gd name="T3" fmla="*/ 0 h 24"/>
                <a:gd name="T4" fmla="*/ 307 w 69"/>
                <a:gd name="T5" fmla="*/ 7 h 24"/>
                <a:gd name="T6" fmla="*/ 537 w 69"/>
                <a:gd name="T7" fmla="*/ 14 h 24"/>
                <a:gd name="T8" fmla="*/ 613 w 69"/>
                <a:gd name="T9" fmla="*/ 17 h 24"/>
                <a:gd name="T10" fmla="*/ 775 w 69"/>
                <a:gd name="T11" fmla="*/ 24 h 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5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160 w 44"/>
                <a:gd name="T3" fmla="*/ 7 h 14"/>
                <a:gd name="T4" fmla="*/ 351 w 44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6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202 w 89"/>
                <a:gd name="T3" fmla="*/ 10 h 17"/>
                <a:gd name="T4" fmla="*/ 505 w 89"/>
                <a:gd name="T5" fmla="*/ 3 h 17"/>
                <a:gd name="T6" fmla="*/ 780 w 89"/>
                <a:gd name="T7" fmla="*/ 0 h 17"/>
                <a:gd name="T8" fmla="*/ 1031 w 89"/>
                <a:gd name="T9" fmla="*/ 0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7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58 w 85"/>
                <a:gd name="T3" fmla="*/ 0 h 7"/>
                <a:gd name="T4" fmla="*/ 569 w 85"/>
                <a:gd name="T5" fmla="*/ 0 h 7"/>
                <a:gd name="T6" fmla="*/ 841 w 85"/>
                <a:gd name="T7" fmla="*/ 3 h 7"/>
                <a:gd name="T8" fmla="*/ 1080 w 85"/>
                <a:gd name="T9" fmla="*/ 3 h 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8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58 w 85"/>
                <a:gd name="T3" fmla="*/ 3 h 17"/>
                <a:gd name="T4" fmla="*/ 595 w 85"/>
                <a:gd name="T5" fmla="*/ 7 h 17"/>
                <a:gd name="T6" fmla="*/ 880 w 85"/>
                <a:gd name="T7" fmla="*/ 13 h 17"/>
                <a:gd name="T8" fmla="*/ 1080 w 85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09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39 w 45"/>
                <a:gd name="T3" fmla="*/ 4 h 14"/>
                <a:gd name="T4" fmla="*/ 236 w 45"/>
                <a:gd name="T5" fmla="*/ 7 h 14"/>
                <a:gd name="T6" fmla="*/ 373 w 45"/>
                <a:gd name="T7" fmla="*/ 14 h 14"/>
                <a:gd name="T8" fmla="*/ 439 w 45"/>
                <a:gd name="T9" fmla="*/ 14 h 1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0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37 w 38"/>
                <a:gd name="T3" fmla="*/ 10 h 17"/>
                <a:gd name="T4" fmla="*/ 294 w 3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1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75 w 82"/>
                <a:gd name="T3" fmla="*/ 14 h 21"/>
                <a:gd name="T4" fmla="*/ 615 w 82"/>
                <a:gd name="T5" fmla="*/ 7 h 21"/>
                <a:gd name="T6" fmla="*/ 790 w 82"/>
                <a:gd name="T7" fmla="*/ 4 h 21"/>
                <a:gd name="T8" fmla="*/ 997 w 82"/>
                <a:gd name="T9" fmla="*/ 0 h 21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2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1 h 3"/>
                <a:gd name="T2" fmla="*/ 318 w 89"/>
                <a:gd name="T3" fmla="*/ 0 h 3"/>
                <a:gd name="T4" fmla="*/ 550 w 89"/>
                <a:gd name="T5" fmla="*/ 0 h 3"/>
                <a:gd name="T6" fmla="*/ 803 w 89"/>
                <a:gd name="T7" fmla="*/ 1 h 3"/>
                <a:gd name="T8" fmla="*/ 1031 w 89"/>
                <a:gd name="T9" fmla="*/ 1 h 3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3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66 w 85"/>
                <a:gd name="T3" fmla="*/ 4 h 17"/>
                <a:gd name="T4" fmla="*/ 490 w 85"/>
                <a:gd name="T5" fmla="*/ 7 h 17"/>
                <a:gd name="T6" fmla="*/ 706 w 85"/>
                <a:gd name="T7" fmla="*/ 11 h 17"/>
                <a:gd name="T8" fmla="*/ 880 w 85"/>
                <a:gd name="T9" fmla="*/ 14 h 17"/>
                <a:gd name="T10" fmla="*/ 1080 w 85"/>
                <a:gd name="T11" fmla="*/ 17 h 17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4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23 w 40"/>
                <a:gd name="T3" fmla="*/ 7 h 17"/>
                <a:gd name="T4" fmla="*/ 195 w 40"/>
                <a:gd name="T5" fmla="*/ 10 h 17"/>
                <a:gd name="T6" fmla="*/ 324 w 40"/>
                <a:gd name="T7" fmla="*/ 14 h 17"/>
                <a:gd name="T8" fmla="*/ 381 w 40"/>
                <a:gd name="T9" fmla="*/ 17 h 1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5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58 h 51"/>
                <a:gd name="T2" fmla="*/ 410 w 494"/>
                <a:gd name="T3" fmla="*/ 48 h 51"/>
                <a:gd name="T4" fmla="*/ 866 w 494"/>
                <a:gd name="T5" fmla="*/ 23 h 51"/>
                <a:gd name="T6" fmla="*/ 1378 w 494"/>
                <a:gd name="T7" fmla="*/ 13 h 51"/>
                <a:gd name="T8" fmla="*/ 1925 w 494"/>
                <a:gd name="T9" fmla="*/ 6 h 51"/>
                <a:gd name="T10" fmla="*/ 2396 w 494"/>
                <a:gd name="T11" fmla="*/ 3 h 51"/>
                <a:gd name="T12" fmla="*/ 2953 w 494"/>
                <a:gd name="T13" fmla="*/ 0 h 51"/>
                <a:gd name="T14" fmla="*/ 3418 w 494"/>
                <a:gd name="T15" fmla="*/ 0 h 51"/>
                <a:gd name="T16" fmla="*/ 3964 w 494"/>
                <a:gd name="T17" fmla="*/ 3 h 51"/>
                <a:gd name="T18" fmla="*/ 4426 w 494"/>
                <a:gd name="T19" fmla="*/ 6 h 51"/>
                <a:gd name="T20" fmla="*/ 4924 w 494"/>
                <a:gd name="T21" fmla="*/ 13 h 51"/>
                <a:gd name="T22" fmla="*/ 5434 w 494"/>
                <a:gd name="T23" fmla="*/ 20 h 51"/>
                <a:gd name="T24" fmla="*/ 6028 w 494"/>
                <a:gd name="T25" fmla="*/ 48 h 51"/>
                <a:gd name="T26" fmla="*/ 6469 w 494"/>
                <a:gd name="T27" fmla="*/ 58 h 51"/>
                <a:gd name="T28" fmla="*/ 6691 w 494"/>
                <a:gd name="T29" fmla="*/ 65 h 51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6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55 h 44"/>
                <a:gd name="T2" fmla="*/ 409 w 480"/>
                <a:gd name="T3" fmla="*/ 45 h 44"/>
                <a:gd name="T4" fmla="*/ 946 w 480"/>
                <a:gd name="T5" fmla="*/ 21 h 44"/>
                <a:gd name="T6" fmla="*/ 1409 w 480"/>
                <a:gd name="T7" fmla="*/ 14 h 44"/>
                <a:gd name="T8" fmla="*/ 2010 w 480"/>
                <a:gd name="T9" fmla="*/ 3 h 44"/>
                <a:gd name="T10" fmla="*/ 2483 w 480"/>
                <a:gd name="T11" fmla="*/ 0 h 44"/>
                <a:gd name="T12" fmla="*/ 3175 w 480"/>
                <a:gd name="T13" fmla="*/ 0 h 44"/>
                <a:gd name="T14" fmla="*/ 3855 w 480"/>
                <a:gd name="T15" fmla="*/ 3 h 44"/>
                <a:gd name="T16" fmla="*/ 4500 w 480"/>
                <a:gd name="T17" fmla="*/ 7 h 44"/>
                <a:gd name="T18" fmla="*/ 4901 w 480"/>
                <a:gd name="T19" fmla="*/ 14 h 44"/>
                <a:gd name="T20" fmla="*/ 5419 w 480"/>
                <a:gd name="T21" fmla="*/ 21 h 44"/>
                <a:gd name="T22" fmla="*/ 5819 w 480"/>
                <a:gd name="T23" fmla="*/ 45 h 44"/>
                <a:gd name="T24" fmla="*/ 6199 w 480"/>
                <a:gd name="T25" fmla="*/ 52 h 44"/>
                <a:gd name="T26" fmla="*/ 6469 w 480"/>
                <a:gd name="T27" fmla="*/ 58 h 44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7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54 h 40"/>
                <a:gd name="T2" fmla="*/ 325 w 464"/>
                <a:gd name="T3" fmla="*/ 44 h 40"/>
                <a:gd name="T4" fmla="*/ 652 w 464"/>
                <a:gd name="T5" fmla="*/ 37 h 40"/>
                <a:gd name="T6" fmla="*/ 1063 w 464"/>
                <a:gd name="T7" fmla="*/ 17 h 40"/>
                <a:gd name="T8" fmla="*/ 1477 w 464"/>
                <a:gd name="T9" fmla="*/ 10 h 40"/>
                <a:gd name="T10" fmla="*/ 1930 w 464"/>
                <a:gd name="T11" fmla="*/ 3 h 40"/>
                <a:gd name="T12" fmla="*/ 2419 w 464"/>
                <a:gd name="T13" fmla="*/ 3 h 40"/>
                <a:gd name="T14" fmla="*/ 2962 w 464"/>
                <a:gd name="T15" fmla="*/ 0 h 40"/>
                <a:gd name="T16" fmla="*/ 3424 w 464"/>
                <a:gd name="T17" fmla="*/ 0 h 40"/>
                <a:gd name="T18" fmla="*/ 3748 w 464"/>
                <a:gd name="T19" fmla="*/ 3 h 40"/>
                <a:gd name="T20" fmla="*/ 4252 w 464"/>
                <a:gd name="T21" fmla="*/ 6 h 40"/>
                <a:gd name="T22" fmla="*/ 4690 w 464"/>
                <a:gd name="T23" fmla="*/ 10 h 40"/>
                <a:gd name="T24" fmla="*/ 5153 w 464"/>
                <a:gd name="T25" fmla="*/ 17 h 40"/>
                <a:gd name="T26" fmla="*/ 5562 w 464"/>
                <a:gd name="T27" fmla="*/ 41 h 40"/>
                <a:gd name="T28" fmla="*/ 6012 w 464"/>
                <a:gd name="T29" fmla="*/ 51 h 40"/>
                <a:gd name="T30" fmla="*/ 6294 w 464"/>
                <a:gd name="T31" fmla="*/ 54 h 40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8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55 h 41"/>
                <a:gd name="T2" fmla="*/ 411 w 446"/>
                <a:gd name="T3" fmla="*/ 45 h 41"/>
                <a:gd name="T4" fmla="*/ 883 w 446"/>
                <a:gd name="T5" fmla="*/ 20 h 41"/>
                <a:gd name="T6" fmla="*/ 1410 w 446"/>
                <a:gd name="T7" fmla="*/ 10 h 41"/>
                <a:gd name="T8" fmla="*/ 1931 w 446"/>
                <a:gd name="T9" fmla="*/ 3 h 41"/>
                <a:gd name="T10" fmla="*/ 2443 w 446"/>
                <a:gd name="T11" fmla="*/ 0 h 41"/>
                <a:gd name="T12" fmla="*/ 3099 w 446"/>
                <a:gd name="T13" fmla="*/ 0 h 41"/>
                <a:gd name="T14" fmla="*/ 3821 w 446"/>
                <a:gd name="T15" fmla="*/ 3 h 41"/>
                <a:gd name="T16" fmla="*/ 4374 w 446"/>
                <a:gd name="T17" fmla="*/ 7 h 41"/>
                <a:gd name="T18" fmla="*/ 4930 w 446"/>
                <a:gd name="T19" fmla="*/ 14 h 41"/>
                <a:gd name="T20" fmla="*/ 5448 w 446"/>
                <a:gd name="T21" fmla="*/ 38 h 41"/>
                <a:gd name="T22" fmla="*/ 5920 w 446"/>
                <a:gd name="T23" fmla="*/ 48 h 41"/>
                <a:gd name="T24" fmla="*/ 6166 w 446"/>
                <a:gd name="T25" fmla="*/ 55 h 41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19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0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1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2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3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4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5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6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7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8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29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0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1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2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3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4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5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6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7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8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39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0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1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23 w 57"/>
                <a:gd name="T3" fmla="*/ 3 h 61"/>
                <a:gd name="T4" fmla="*/ 249 w 57"/>
                <a:gd name="T5" fmla="*/ 0 h 61"/>
                <a:gd name="T6" fmla="*/ 359 w 57"/>
                <a:gd name="T7" fmla="*/ 0 h 61"/>
                <a:gd name="T8" fmla="*/ 475 w 57"/>
                <a:gd name="T9" fmla="*/ 6 h 61"/>
                <a:gd name="T10" fmla="*/ 512 w 57"/>
                <a:gd name="T11" fmla="*/ 31 h 61"/>
                <a:gd name="T12" fmla="*/ 676 w 57"/>
                <a:gd name="T13" fmla="*/ 80 h 61"/>
                <a:gd name="T14" fmla="*/ 315 w 57"/>
                <a:gd name="T15" fmla="*/ 95 h 61"/>
                <a:gd name="T16" fmla="*/ 0 w 57"/>
                <a:gd name="T17" fmla="*/ 6 h 61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2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508 w 41"/>
                <a:gd name="T1" fmla="*/ 4 h 48"/>
                <a:gd name="T2" fmla="*/ 361 w 41"/>
                <a:gd name="T3" fmla="*/ 0 h 48"/>
                <a:gd name="T4" fmla="*/ 251 w 41"/>
                <a:gd name="T5" fmla="*/ 0 h 48"/>
                <a:gd name="T6" fmla="*/ 123 w 41"/>
                <a:gd name="T7" fmla="*/ 14 h 48"/>
                <a:gd name="T8" fmla="*/ 42 w 41"/>
                <a:gd name="T9" fmla="*/ 48 h 48"/>
                <a:gd name="T10" fmla="*/ 0 w 41"/>
                <a:gd name="T11" fmla="*/ 62 h 4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3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4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5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6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7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8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49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0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1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2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3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4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5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6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7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8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59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0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1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2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3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4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5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6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7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8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69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0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1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2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3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4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5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6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7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8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79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0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1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2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3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4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5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6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7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95 h 61"/>
                <a:gd name="T2" fmla="*/ 0 w 55"/>
                <a:gd name="T3" fmla="*/ 31 h 61"/>
                <a:gd name="T4" fmla="*/ 41 w 55"/>
                <a:gd name="T5" fmla="*/ 7 h 61"/>
                <a:gd name="T6" fmla="*/ 110 w 55"/>
                <a:gd name="T7" fmla="*/ 3 h 61"/>
                <a:gd name="T8" fmla="*/ 215 w 55"/>
                <a:gd name="T9" fmla="*/ 0 h 61"/>
                <a:gd name="T10" fmla="*/ 320 w 55"/>
                <a:gd name="T11" fmla="*/ 0 h 61"/>
                <a:gd name="T12" fmla="*/ 420 w 55"/>
                <a:gd name="T13" fmla="*/ 0 h 61"/>
                <a:gd name="T14" fmla="*/ 528 w 55"/>
                <a:gd name="T15" fmla="*/ 7 h 61"/>
                <a:gd name="T16" fmla="*/ 571 w 55"/>
                <a:gd name="T17" fmla="*/ 10 h 61"/>
                <a:gd name="T18" fmla="*/ 571 w 55"/>
                <a:gd name="T19" fmla="*/ 31 h 61"/>
                <a:gd name="T20" fmla="*/ 571 w 55"/>
                <a:gd name="T21" fmla="*/ 95 h 61"/>
                <a:gd name="T22" fmla="*/ 0 w 55"/>
                <a:gd name="T23" fmla="*/ 95 h 6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8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89 h 54"/>
                <a:gd name="T2" fmla="*/ 0 w 41"/>
                <a:gd name="T3" fmla="*/ 28 h 54"/>
                <a:gd name="T4" fmla="*/ 40 w 41"/>
                <a:gd name="T5" fmla="*/ 7 h 54"/>
                <a:gd name="T6" fmla="*/ 64 w 41"/>
                <a:gd name="T7" fmla="*/ 0 h 54"/>
                <a:gd name="T8" fmla="*/ 152 w 41"/>
                <a:gd name="T9" fmla="*/ 0 h 54"/>
                <a:gd name="T10" fmla="*/ 224 w 41"/>
                <a:gd name="T11" fmla="*/ 0 h 54"/>
                <a:gd name="T12" fmla="*/ 274 w 41"/>
                <a:gd name="T13" fmla="*/ 0 h 54"/>
                <a:gd name="T14" fmla="*/ 344 w 41"/>
                <a:gd name="T15" fmla="*/ 3 h 54"/>
                <a:gd name="T16" fmla="*/ 372 w 41"/>
                <a:gd name="T17" fmla="*/ 10 h 54"/>
                <a:gd name="T18" fmla="*/ 372 w 41"/>
                <a:gd name="T19" fmla="*/ 31 h 54"/>
                <a:gd name="T20" fmla="*/ 372 w 41"/>
                <a:gd name="T21" fmla="*/ 89 h 54"/>
                <a:gd name="T22" fmla="*/ 0 w 41"/>
                <a:gd name="T23" fmla="*/ 89 h 5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89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67 w 61"/>
                <a:gd name="T1" fmla="*/ 79 h 65"/>
                <a:gd name="T2" fmla="*/ 0 w 61"/>
                <a:gd name="T3" fmla="*/ 21 h 65"/>
                <a:gd name="T4" fmla="*/ 0 w 61"/>
                <a:gd name="T5" fmla="*/ 14 h 65"/>
                <a:gd name="T6" fmla="*/ 67 w 61"/>
                <a:gd name="T7" fmla="*/ 7 h 65"/>
                <a:gd name="T8" fmla="*/ 148 w 61"/>
                <a:gd name="T9" fmla="*/ 0 h 65"/>
                <a:gd name="T10" fmla="*/ 280 w 61"/>
                <a:gd name="T11" fmla="*/ 0 h 65"/>
                <a:gd name="T12" fmla="*/ 377 w 61"/>
                <a:gd name="T13" fmla="*/ 0 h 65"/>
                <a:gd name="T14" fmla="*/ 445 w 61"/>
                <a:gd name="T15" fmla="*/ 4 h 65"/>
                <a:gd name="T16" fmla="*/ 519 w 61"/>
                <a:gd name="T17" fmla="*/ 7 h 65"/>
                <a:gd name="T18" fmla="*/ 558 w 61"/>
                <a:gd name="T19" fmla="*/ 14 h 65"/>
                <a:gd name="T20" fmla="*/ 620 w 61"/>
                <a:gd name="T21" fmla="*/ 69 h 65"/>
                <a:gd name="T22" fmla="*/ 67 w 61"/>
                <a:gd name="T23" fmla="*/ 79 h 6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0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85 w 47"/>
                <a:gd name="T1" fmla="*/ 69 h 55"/>
                <a:gd name="T2" fmla="*/ 0 w 47"/>
                <a:gd name="T3" fmla="*/ 17 h 55"/>
                <a:gd name="T4" fmla="*/ 0 w 47"/>
                <a:gd name="T5" fmla="*/ 10 h 55"/>
                <a:gd name="T6" fmla="*/ 85 w 47"/>
                <a:gd name="T7" fmla="*/ 4 h 55"/>
                <a:gd name="T8" fmla="*/ 120 w 47"/>
                <a:gd name="T9" fmla="*/ 0 h 55"/>
                <a:gd name="T10" fmla="*/ 242 w 47"/>
                <a:gd name="T11" fmla="*/ 0 h 55"/>
                <a:gd name="T12" fmla="*/ 310 w 47"/>
                <a:gd name="T13" fmla="*/ 0 h 55"/>
                <a:gd name="T14" fmla="*/ 399 w 47"/>
                <a:gd name="T15" fmla="*/ 4 h 55"/>
                <a:gd name="T16" fmla="*/ 428 w 47"/>
                <a:gd name="T17" fmla="*/ 7 h 55"/>
                <a:gd name="T18" fmla="*/ 475 w 47"/>
                <a:gd name="T19" fmla="*/ 14 h 55"/>
                <a:gd name="T20" fmla="*/ 549 w 47"/>
                <a:gd name="T21" fmla="*/ 65 h 55"/>
                <a:gd name="T22" fmla="*/ 85 w 47"/>
                <a:gd name="T23" fmla="*/ 69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1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86 h 68"/>
                <a:gd name="T2" fmla="*/ 86 w 61"/>
                <a:gd name="T3" fmla="*/ 14 h 68"/>
                <a:gd name="T4" fmla="*/ 123 w 61"/>
                <a:gd name="T5" fmla="*/ 7 h 68"/>
                <a:gd name="T6" fmla="*/ 253 w 61"/>
                <a:gd name="T7" fmla="*/ 3 h 68"/>
                <a:gd name="T8" fmla="*/ 364 w 61"/>
                <a:gd name="T9" fmla="*/ 0 h 68"/>
                <a:gd name="T10" fmla="*/ 512 w 61"/>
                <a:gd name="T11" fmla="*/ 3 h 68"/>
                <a:gd name="T12" fmla="*/ 625 w 61"/>
                <a:gd name="T13" fmla="*/ 7 h 68"/>
                <a:gd name="T14" fmla="*/ 712 w 61"/>
                <a:gd name="T15" fmla="*/ 14 h 68"/>
                <a:gd name="T16" fmla="*/ 748 w 61"/>
                <a:gd name="T17" fmla="*/ 31 h 68"/>
                <a:gd name="T18" fmla="*/ 748 w 61"/>
                <a:gd name="T19" fmla="*/ 41 h 68"/>
                <a:gd name="T20" fmla="*/ 669 w 61"/>
                <a:gd name="T21" fmla="*/ 101 h 68"/>
                <a:gd name="T22" fmla="*/ 0 w 61"/>
                <a:gd name="T23" fmla="*/ 86 h 68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2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65 h 55"/>
                <a:gd name="T2" fmla="*/ 71 w 47"/>
                <a:gd name="T3" fmla="*/ 10 h 55"/>
                <a:gd name="T4" fmla="*/ 120 w 47"/>
                <a:gd name="T5" fmla="*/ 4 h 55"/>
                <a:gd name="T6" fmla="*/ 203 w 47"/>
                <a:gd name="T7" fmla="*/ 0 h 55"/>
                <a:gd name="T8" fmla="*/ 260 w 47"/>
                <a:gd name="T9" fmla="*/ 0 h 55"/>
                <a:gd name="T10" fmla="*/ 399 w 47"/>
                <a:gd name="T11" fmla="*/ 0 h 55"/>
                <a:gd name="T12" fmla="*/ 467 w 47"/>
                <a:gd name="T13" fmla="*/ 4 h 55"/>
                <a:gd name="T14" fmla="*/ 510 w 47"/>
                <a:gd name="T15" fmla="*/ 7 h 55"/>
                <a:gd name="T16" fmla="*/ 549 w 47"/>
                <a:gd name="T17" fmla="*/ 14 h 55"/>
                <a:gd name="T18" fmla="*/ 549 w 47"/>
                <a:gd name="T19" fmla="*/ 21 h 55"/>
                <a:gd name="T20" fmla="*/ 467 w 47"/>
                <a:gd name="T21" fmla="*/ 69 h 55"/>
                <a:gd name="T22" fmla="*/ 0 w 47"/>
                <a:gd name="T23" fmla="*/ 65 h 55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3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21 w 48"/>
                <a:gd name="T3" fmla="*/ 0 h 48"/>
                <a:gd name="T4" fmla="*/ 218 w 48"/>
                <a:gd name="T5" fmla="*/ 0 h 48"/>
                <a:gd name="T6" fmla="*/ 268 w 48"/>
                <a:gd name="T7" fmla="*/ 3 h 48"/>
                <a:gd name="T8" fmla="*/ 315 w 48"/>
                <a:gd name="T9" fmla="*/ 38 h 48"/>
                <a:gd name="T10" fmla="*/ 418 w 48"/>
                <a:gd name="T11" fmla="*/ 55 h 48"/>
                <a:gd name="T12" fmla="*/ 218 w 48"/>
                <a:gd name="T13" fmla="*/ 62 h 48"/>
                <a:gd name="T14" fmla="*/ 0 w 48"/>
                <a:gd name="T15" fmla="*/ 3 h 4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4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85 w 54"/>
                <a:gd name="T1" fmla="*/ 3 h 58"/>
                <a:gd name="T2" fmla="*/ 478 w 54"/>
                <a:gd name="T3" fmla="*/ 0 h 58"/>
                <a:gd name="T4" fmla="*/ 331 w 54"/>
                <a:gd name="T5" fmla="*/ 0 h 58"/>
                <a:gd name="T6" fmla="*/ 213 w 54"/>
                <a:gd name="T7" fmla="*/ 3 h 58"/>
                <a:gd name="T8" fmla="*/ 108 w 54"/>
                <a:gd name="T9" fmla="*/ 20 h 58"/>
                <a:gd name="T10" fmla="*/ 0 w 54"/>
                <a:gd name="T11" fmla="*/ 65 h 58"/>
                <a:gd name="T12" fmla="*/ 289 w 54"/>
                <a:gd name="T13" fmla="*/ 72 h 58"/>
                <a:gd name="T14" fmla="*/ 585 w 54"/>
                <a:gd name="T15" fmla="*/ 3 h 5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5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420 w 37"/>
                <a:gd name="T1" fmla="*/ 4 h 52"/>
                <a:gd name="T2" fmla="*/ 345 w 37"/>
                <a:gd name="T3" fmla="*/ 0 h 52"/>
                <a:gd name="T4" fmla="*/ 230 w 37"/>
                <a:gd name="T5" fmla="*/ 0 h 52"/>
                <a:gd name="T6" fmla="*/ 145 w 37"/>
                <a:gd name="T7" fmla="*/ 11 h 52"/>
                <a:gd name="T8" fmla="*/ 81 w 37"/>
                <a:gd name="T9" fmla="*/ 24 h 52"/>
                <a:gd name="T10" fmla="*/ 0 w 37"/>
                <a:gd name="T11" fmla="*/ 59 h 52"/>
                <a:gd name="T12" fmla="*/ 230 w 37"/>
                <a:gd name="T13" fmla="*/ 66 h 52"/>
                <a:gd name="T14" fmla="*/ 420 w 37"/>
                <a:gd name="T15" fmla="*/ 4 h 5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6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70 w 327"/>
                <a:gd name="T3" fmla="*/ 17 h 24"/>
                <a:gd name="T4" fmla="*/ 630 w 327"/>
                <a:gd name="T5" fmla="*/ 10 h 24"/>
                <a:gd name="T6" fmla="*/ 1254 w 327"/>
                <a:gd name="T7" fmla="*/ 3 h 24"/>
                <a:gd name="T8" fmla="*/ 1648 w 327"/>
                <a:gd name="T9" fmla="*/ 0 h 24"/>
                <a:gd name="T10" fmla="*/ 2064 w 327"/>
                <a:gd name="T11" fmla="*/ 0 h 24"/>
                <a:gd name="T12" fmla="*/ 2463 w 327"/>
                <a:gd name="T13" fmla="*/ 0 h 24"/>
                <a:gd name="T14" fmla="*/ 2775 w 327"/>
                <a:gd name="T15" fmla="*/ 3 h 24"/>
                <a:gd name="T16" fmla="*/ 3258 w 327"/>
                <a:gd name="T17" fmla="*/ 7 h 24"/>
                <a:gd name="T18" fmla="*/ 3679 w 327"/>
                <a:gd name="T19" fmla="*/ 13 h 24"/>
                <a:gd name="T20" fmla="*/ 3966 w 327"/>
                <a:gd name="T21" fmla="*/ 17 h 24"/>
                <a:gd name="T22" fmla="*/ 4275 w 327"/>
                <a:gd name="T23" fmla="*/ 24 h 2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7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50 w 119"/>
                <a:gd name="T1" fmla="*/ 300 h 171"/>
                <a:gd name="T2" fmla="*/ 0 w 119"/>
                <a:gd name="T3" fmla="*/ 246 h 171"/>
                <a:gd name="T4" fmla="*/ 175 w 119"/>
                <a:gd name="T5" fmla="*/ 190 h 171"/>
                <a:gd name="T6" fmla="*/ 363 w 119"/>
                <a:gd name="T7" fmla="*/ 143 h 171"/>
                <a:gd name="T8" fmla="*/ 517 w 119"/>
                <a:gd name="T9" fmla="*/ 102 h 171"/>
                <a:gd name="T10" fmla="*/ 779 w 119"/>
                <a:gd name="T11" fmla="*/ 72 h 171"/>
                <a:gd name="T12" fmla="*/ 975 w 119"/>
                <a:gd name="T13" fmla="*/ 35 h 171"/>
                <a:gd name="T14" fmla="*/ 1251 w 119"/>
                <a:gd name="T15" fmla="*/ 0 h 171"/>
                <a:gd name="T16" fmla="*/ 1340 w 119"/>
                <a:gd name="T17" fmla="*/ 39 h 171"/>
                <a:gd name="T18" fmla="*/ 1414 w 119"/>
                <a:gd name="T19" fmla="*/ 72 h 171"/>
                <a:gd name="T20" fmla="*/ 1414 w 119"/>
                <a:gd name="T21" fmla="*/ 110 h 171"/>
                <a:gd name="T22" fmla="*/ 1375 w 119"/>
                <a:gd name="T23" fmla="*/ 156 h 171"/>
                <a:gd name="T24" fmla="*/ 1251 w 119"/>
                <a:gd name="T25" fmla="*/ 211 h 171"/>
                <a:gd name="T26" fmla="*/ 1089 w 119"/>
                <a:gd name="T27" fmla="*/ 250 h 171"/>
                <a:gd name="T28" fmla="*/ 856 w 119"/>
                <a:gd name="T29" fmla="*/ 276 h 171"/>
                <a:gd name="T30" fmla="*/ 517 w 119"/>
                <a:gd name="T31" fmla="*/ 300 h 171"/>
                <a:gd name="T32" fmla="*/ 297 w 119"/>
                <a:gd name="T33" fmla="*/ 300 h 171"/>
                <a:gd name="T34" fmla="*/ 86 w 119"/>
                <a:gd name="T35" fmla="*/ 300 h 171"/>
                <a:gd name="T36" fmla="*/ 50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8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78 w 17"/>
                <a:gd name="T1" fmla="*/ 54 h 40"/>
                <a:gd name="T2" fmla="*/ 32 w 17"/>
                <a:gd name="T3" fmla="*/ 37 h 40"/>
                <a:gd name="T4" fmla="*/ 0 w 17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199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141 w 20"/>
                <a:gd name="T1" fmla="*/ 72 h 58"/>
                <a:gd name="T2" fmla="*/ 43 w 20"/>
                <a:gd name="T3" fmla="*/ 48 h 58"/>
                <a:gd name="T4" fmla="*/ 0 w 20"/>
                <a:gd name="T5" fmla="*/ 17 h 58"/>
                <a:gd name="T6" fmla="*/ 43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0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46 w 30"/>
                <a:gd name="T3" fmla="*/ 13 h 23"/>
                <a:gd name="T4" fmla="*/ 263 w 3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1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30 w 37"/>
                <a:gd name="T3" fmla="*/ 10 h 20"/>
                <a:gd name="T4" fmla="*/ 42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2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78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3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3 h 7"/>
                <a:gd name="T2" fmla="*/ 268 w 48"/>
                <a:gd name="T3" fmla="*/ 3 h 7"/>
                <a:gd name="T4" fmla="*/ 533 w 48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4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5 h 10"/>
                <a:gd name="T2" fmla="*/ 281 w 55"/>
                <a:gd name="T3" fmla="*/ 5 h 10"/>
                <a:gd name="T4" fmla="*/ 571 w 55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5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34 w 51"/>
                <a:gd name="T3" fmla="*/ 2 h 4"/>
                <a:gd name="T4" fmla="*/ 499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6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300 h 170"/>
                <a:gd name="T2" fmla="*/ 303 w 106"/>
                <a:gd name="T3" fmla="*/ 275 h 170"/>
                <a:gd name="T4" fmla="*/ 558 w 106"/>
                <a:gd name="T5" fmla="*/ 245 h 170"/>
                <a:gd name="T6" fmla="*/ 766 w 106"/>
                <a:gd name="T7" fmla="*/ 204 h 170"/>
                <a:gd name="T8" fmla="*/ 947 w 106"/>
                <a:gd name="T9" fmla="*/ 155 h 170"/>
                <a:gd name="T10" fmla="*/ 1111 w 106"/>
                <a:gd name="T11" fmla="*/ 102 h 170"/>
                <a:gd name="T12" fmla="*/ 1205 w 106"/>
                <a:gd name="T13" fmla="*/ 51 h 170"/>
                <a:gd name="T14" fmla="*/ 1329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7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91 w 14"/>
                <a:gd name="T1" fmla="*/ 54 h 40"/>
                <a:gd name="T2" fmla="*/ 43 w 14"/>
                <a:gd name="T3" fmla="*/ 44 h 40"/>
                <a:gd name="T4" fmla="*/ 0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8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78 w 17"/>
                <a:gd name="T1" fmla="*/ 65 h 51"/>
                <a:gd name="T2" fmla="*/ 32 w 17"/>
                <a:gd name="T3" fmla="*/ 51 h 51"/>
                <a:gd name="T4" fmla="*/ 3 w 17"/>
                <a:gd name="T5" fmla="*/ 20 h 51"/>
                <a:gd name="T6" fmla="*/ 0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09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5 w 17"/>
                <a:gd name="T3" fmla="*/ 66 h 58"/>
                <a:gd name="T4" fmla="*/ 0 w 17"/>
                <a:gd name="T5" fmla="*/ 34 h 58"/>
                <a:gd name="T6" fmla="*/ 0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0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50 w 123"/>
                <a:gd name="T1" fmla="*/ 302 h 181"/>
                <a:gd name="T2" fmla="*/ 0 w 123"/>
                <a:gd name="T3" fmla="*/ 250 h 181"/>
                <a:gd name="T4" fmla="*/ 176 w 123"/>
                <a:gd name="T5" fmla="*/ 197 h 181"/>
                <a:gd name="T6" fmla="*/ 375 w 123"/>
                <a:gd name="T7" fmla="*/ 144 h 181"/>
                <a:gd name="T8" fmla="*/ 577 w 123"/>
                <a:gd name="T9" fmla="*/ 97 h 181"/>
                <a:gd name="T10" fmla="*/ 834 w 123"/>
                <a:gd name="T11" fmla="*/ 71 h 181"/>
                <a:gd name="T12" fmla="*/ 1047 w 123"/>
                <a:gd name="T13" fmla="*/ 35 h 181"/>
                <a:gd name="T14" fmla="*/ 1361 w 123"/>
                <a:gd name="T15" fmla="*/ 0 h 181"/>
                <a:gd name="T16" fmla="*/ 1408 w 123"/>
                <a:gd name="T17" fmla="*/ 38 h 181"/>
                <a:gd name="T18" fmla="*/ 1495 w 123"/>
                <a:gd name="T19" fmla="*/ 71 h 181"/>
                <a:gd name="T20" fmla="*/ 1495 w 123"/>
                <a:gd name="T21" fmla="*/ 112 h 181"/>
                <a:gd name="T22" fmla="*/ 1451 w 123"/>
                <a:gd name="T23" fmla="*/ 157 h 181"/>
                <a:gd name="T24" fmla="*/ 1316 w 123"/>
                <a:gd name="T25" fmla="*/ 210 h 181"/>
                <a:gd name="T26" fmla="*/ 1164 w 123"/>
                <a:gd name="T27" fmla="*/ 254 h 181"/>
                <a:gd name="T28" fmla="*/ 913 w 123"/>
                <a:gd name="T29" fmla="*/ 279 h 181"/>
                <a:gd name="T30" fmla="*/ 553 w 123"/>
                <a:gd name="T31" fmla="*/ 302 h 181"/>
                <a:gd name="T32" fmla="*/ 300 w 123"/>
                <a:gd name="T33" fmla="*/ 302 h 181"/>
                <a:gd name="T34" fmla="*/ 86 w 123"/>
                <a:gd name="T35" fmla="*/ 307 h 181"/>
                <a:gd name="T36" fmla="*/ 50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1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78 w 17"/>
                <a:gd name="T1" fmla="*/ 58 h 44"/>
                <a:gd name="T2" fmla="*/ 32 w 17"/>
                <a:gd name="T3" fmla="*/ 41 h 44"/>
                <a:gd name="T4" fmla="*/ 0 w 17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2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78 w 17"/>
                <a:gd name="T1" fmla="*/ 92 h 58"/>
                <a:gd name="T2" fmla="*/ 4 w 17"/>
                <a:gd name="T3" fmla="*/ 60 h 58"/>
                <a:gd name="T4" fmla="*/ 0 w 17"/>
                <a:gd name="T5" fmla="*/ 31 h 58"/>
                <a:gd name="T6" fmla="*/ 4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3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11 h 23"/>
                <a:gd name="T2" fmla="*/ 139 w 31"/>
                <a:gd name="T3" fmla="*/ 11 h 23"/>
                <a:gd name="T4" fmla="*/ 252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4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10 h 20"/>
                <a:gd name="T2" fmla="*/ 186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5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3 h 7"/>
                <a:gd name="T2" fmla="*/ 194 w 41"/>
                <a:gd name="T3" fmla="*/ 3 h 7"/>
                <a:gd name="T4" fmla="*/ 372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6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3 h 7"/>
                <a:gd name="T2" fmla="*/ 275 w 51"/>
                <a:gd name="T3" fmla="*/ 3 h 7"/>
                <a:gd name="T4" fmla="*/ 499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7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5 h 11"/>
                <a:gd name="T2" fmla="*/ 356 w 58"/>
                <a:gd name="T3" fmla="*/ 5 h 11"/>
                <a:gd name="T4" fmla="*/ 663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8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5 w 55"/>
                <a:gd name="T3" fmla="*/ 2 h 4"/>
                <a:gd name="T4" fmla="*/ 571 w 55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19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306 h 177"/>
                <a:gd name="T2" fmla="*/ 326 w 109"/>
                <a:gd name="T3" fmla="*/ 280 h 177"/>
                <a:gd name="T4" fmla="*/ 534 w 109"/>
                <a:gd name="T5" fmla="*/ 252 h 177"/>
                <a:gd name="T6" fmla="*/ 766 w 109"/>
                <a:gd name="T7" fmla="*/ 204 h 177"/>
                <a:gd name="T8" fmla="*/ 931 w 109"/>
                <a:gd name="T9" fmla="*/ 159 h 177"/>
                <a:gd name="T10" fmla="*/ 1085 w 109"/>
                <a:gd name="T11" fmla="*/ 105 h 177"/>
                <a:gd name="T12" fmla="*/ 1215 w 109"/>
                <a:gd name="T13" fmla="*/ 50 h 177"/>
                <a:gd name="T14" fmla="*/ 1289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0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34 w 13"/>
                <a:gd name="T1" fmla="*/ 44 h 44"/>
                <a:gd name="T2" fmla="*/ 22 w 13"/>
                <a:gd name="T3" fmla="*/ 30 h 44"/>
                <a:gd name="T4" fmla="*/ 0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1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78 w 17"/>
                <a:gd name="T1" fmla="*/ 69 h 55"/>
                <a:gd name="T2" fmla="*/ 32 w 17"/>
                <a:gd name="T3" fmla="*/ 55 h 55"/>
                <a:gd name="T4" fmla="*/ 0 w 17"/>
                <a:gd name="T5" fmla="*/ 24 h 55"/>
                <a:gd name="T6" fmla="*/ 0 w 17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2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78 w 17"/>
                <a:gd name="T1" fmla="*/ 96 h 62"/>
                <a:gd name="T2" fmla="*/ 68 w 17"/>
                <a:gd name="T3" fmla="*/ 71 h 62"/>
                <a:gd name="T4" fmla="*/ 0 w 17"/>
                <a:gd name="T5" fmla="*/ 35 h 62"/>
                <a:gd name="T6" fmla="*/ 0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3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628 w 75"/>
                <a:gd name="T1" fmla="*/ 286 h 154"/>
                <a:gd name="T2" fmla="*/ 778 w 75"/>
                <a:gd name="T3" fmla="*/ 248 h 154"/>
                <a:gd name="T4" fmla="*/ 829 w 75"/>
                <a:gd name="T5" fmla="*/ 202 h 154"/>
                <a:gd name="T6" fmla="*/ 778 w 75"/>
                <a:gd name="T7" fmla="*/ 153 h 154"/>
                <a:gd name="T8" fmla="*/ 745 w 75"/>
                <a:gd name="T9" fmla="*/ 109 h 154"/>
                <a:gd name="T10" fmla="*/ 669 w 75"/>
                <a:gd name="T11" fmla="*/ 76 h 154"/>
                <a:gd name="T12" fmla="*/ 593 w 75"/>
                <a:gd name="T13" fmla="*/ 43 h 154"/>
                <a:gd name="T14" fmla="*/ 482 w 75"/>
                <a:gd name="T15" fmla="*/ 0 h 154"/>
                <a:gd name="T16" fmla="*/ 364 w 75"/>
                <a:gd name="T17" fmla="*/ 31 h 154"/>
                <a:gd name="T18" fmla="*/ 214 w 75"/>
                <a:gd name="T19" fmla="*/ 51 h 154"/>
                <a:gd name="T20" fmla="*/ 142 w 75"/>
                <a:gd name="T21" fmla="*/ 76 h 154"/>
                <a:gd name="T22" fmla="*/ 61 w 75"/>
                <a:gd name="T23" fmla="*/ 121 h 154"/>
                <a:gd name="T24" fmla="*/ 0 w 75"/>
                <a:gd name="T25" fmla="*/ 166 h 154"/>
                <a:gd name="T26" fmla="*/ 36 w 75"/>
                <a:gd name="T27" fmla="*/ 202 h 154"/>
                <a:gd name="T28" fmla="*/ 108 w 75"/>
                <a:gd name="T29" fmla="*/ 236 h 154"/>
                <a:gd name="T30" fmla="*/ 297 w 75"/>
                <a:gd name="T31" fmla="*/ 268 h 154"/>
                <a:gd name="T32" fmla="*/ 432 w 75"/>
                <a:gd name="T33" fmla="*/ 280 h 154"/>
                <a:gd name="T34" fmla="*/ 593 w 75"/>
                <a:gd name="T35" fmla="*/ 286 h 154"/>
                <a:gd name="T36" fmla="*/ 628 w 75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4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91 w 28"/>
                <a:gd name="T3" fmla="*/ 17 h 24"/>
                <a:gd name="T4" fmla="*/ 182 w 28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5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39 w 31"/>
                <a:gd name="T3" fmla="*/ 38 h 37"/>
                <a:gd name="T4" fmla="*/ 226 w 31"/>
                <a:gd name="T5" fmla="*/ 10 h 37"/>
                <a:gd name="T6" fmla="*/ 252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6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91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7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136 w 21"/>
                <a:gd name="T1" fmla="*/ 23 h 23"/>
                <a:gd name="T2" fmla="*/ 43 w 21"/>
                <a:gd name="T3" fmla="*/ 13 h 23"/>
                <a:gd name="T4" fmla="*/ 0 w 2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8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182 w 28"/>
                <a:gd name="T1" fmla="*/ 17 h 17"/>
                <a:gd name="T2" fmla="*/ 91 w 28"/>
                <a:gd name="T3" fmla="*/ 10 h 17"/>
                <a:gd name="T4" fmla="*/ 0 w 28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29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252 w 31"/>
                <a:gd name="T1" fmla="*/ 10 h 20"/>
                <a:gd name="T2" fmla="*/ 117 w 31"/>
                <a:gd name="T3" fmla="*/ 10 h 20"/>
                <a:gd name="T4" fmla="*/ 0 w 31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0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420 w 37"/>
                <a:gd name="T1" fmla="*/ 10 h 20"/>
                <a:gd name="T2" fmla="*/ 19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1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02 w 37"/>
                <a:gd name="T1" fmla="*/ 17 h 17"/>
                <a:gd name="T2" fmla="*/ 139 w 37"/>
                <a:gd name="T3" fmla="*/ 11 h 17"/>
                <a:gd name="T4" fmla="*/ 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2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27 w 23"/>
                <a:gd name="T1" fmla="*/ 261 h 153"/>
                <a:gd name="T2" fmla="*/ 94 w 23"/>
                <a:gd name="T3" fmla="*/ 233 h 153"/>
                <a:gd name="T4" fmla="*/ 34 w 23"/>
                <a:gd name="T5" fmla="*/ 204 h 153"/>
                <a:gd name="T6" fmla="*/ 0 w 23"/>
                <a:gd name="T7" fmla="*/ 163 h 153"/>
                <a:gd name="T8" fmla="*/ 0 w 23"/>
                <a:gd name="T9" fmla="*/ 121 h 153"/>
                <a:gd name="T10" fmla="*/ 0 w 23"/>
                <a:gd name="T11" fmla="*/ 80 h 153"/>
                <a:gd name="T12" fmla="*/ 34 w 23"/>
                <a:gd name="T13" fmla="*/ 38 h 153"/>
                <a:gd name="T14" fmla="*/ 94 w 23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3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55 w 23"/>
                <a:gd name="T3" fmla="*/ 20 h 27"/>
                <a:gd name="T4" fmla="*/ 227 w 2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4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17 w 31"/>
                <a:gd name="T3" fmla="*/ 27 h 34"/>
                <a:gd name="T4" fmla="*/ 195 w 31"/>
                <a:gd name="T5" fmla="*/ 17 h 34"/>
                <a:gd name="T6" fmla="*/ 252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5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55 h 41"/>
                <a:gd name="T2" fmla="*/ 94 w 34"/>
                <a:gd name="T3" fmla="*/ 45 h 41"/>
                <a:gd name="T4" fmla="*/ 268 w 34"/>
                <a:gd name="T5" fmla="*/ 17 h 41"/>
                <a:gd name="T6" fmla="*/ 329 w 34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6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210 w 82"/>
                <a:gd name="T1" fmla="*/ 213 h 120"/>
                <a:gd name="T2" fmla="*/ 463 w 82"/>
                <a:gd name="T3" fmla="*/ 196 h 120"/>
                <a:gd name="T4" fmla="*/ 615 w 82"/>
                <a:gd name="T5" fmla="*/ 164 h 120"/>
                <a:gd name="T6" fmla="*/ 698 w 82"/>
                <a:gd name="T7" fmla="*/ 128 h 120"/>
                <a:gd name="T8" fmla="*/ 825 w 82"/>
                <a:gd name="T9" fmla="*/ 97 h 120"/>
                <a:gd name="T10" fmla="*/ 876 w 82"/>
                <a:gd name="T11" fmla="*/ 69 h 120"/>
                <a:gd name="T12" fmla="*/ 947 w 82"/>
                <a:gd name="T13" fmla="*/ 35 h 120"/>
                <a:gd name="T14" fmla="*/ 997 w 82"/>
                <a:gd name="T15" fmla="*/ 0 h 120"/>
                <a:gd name="T16" fmla="*/ 825 w 82"/>
                <a:gd name="T17" fmla="*/ 7 h 120"/>
                <a:gd name="T18" fmla="*/ 663 w 82"/>
                <a:gd name="T19" fmla="*/ 11 h 120"/>
                <a:gd name="T20" fmla="*/ 508 w 82"/>
                <a:gd name="T21" fmla="*/ 31 h 120"/>
                <a:gd name="T22" fmla="*/ 324 w 82"/>
                <a:gd name="T23" fmla="*/ 54 h 120"/>
                <a:gd name="T24" fmla="*/ 176 w 82"/>
                <a:gd name="T25" fmla="*/ 84 h 120"/>
                <a:gd name="T26" fmla="*/ 50 w 82"/>
                <a:gd name="T27" fmla="*/ 115 h 120"/>
                <a:gd name="T28" fmla="*/ 0 w 82"/>
                <a:gd name="T29" fmla="*/ 140 h 120"/>
                <a:gd name="T30" fmla="*/ 50 w 82"/>
                <a:gd name="T31" fmla="*/ 174 h 120"/>
                <a:gd name="T32" fmla="*/ 123 w 82"/>
                <a:gd name="T33" fmla="*/ 196 h 120"/>
                <a:gd name="T34" fmla="*/ 210 w 82"/>
                <a:gd name="T35" fmla="*/ 213 h 120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7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3 h 7"/>
                <a:gd name="T2" fmla="*/ 117 w 31"/>
                <a:gd name="T3" fmla="*/ 3 h 7"/>
                <a:gd name="T4" fmla="*/ 252 w 3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8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39 w 37"/>
                <a:gd name="T3" fmla="*/ 14 h 17"/>
                <a:gd name="T4" fmla="*/ 251 w 37"/>
                <a:gd name="T5" fmla="*/ 11 h 17"/>
                <a:gd name="T6" fmla="*/ 302 w 37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39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40 h 24"/>
                <a:gd name="T2" fmla="*/ 0 w 7"/>
                <a:gd name="T3" fmla="*/ 27 h 24"/>
                <a:gd name="T4" fmla="*/ 7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0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241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97862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97883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34 w 13"/>
                <a:gd name="T1" fmla="*/ 27 h 27"/>
                <a:gd name="T2" fmla="*/ 22 w 13"/>
                <a:gd name="T3" fmla="*/ 14 h 27"/>
                <a:gd name="T4" fmla="*/ 0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4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91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5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78 w 17"/>
                <a:gd name="T1" fmla="*/ 27 h 27"/>
                <a:gd name="T2" fmla="*/ 32 w 17"/>
                <a:gd name="T3" fmla="*/ 17 h 27"/>
                <a:gd name="T4" fmla="*/ 0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6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214 h 123"/>
                <a:gd name="T2" fmla="*/ 0 w 65"/>
                <a:gd name="T3" fmla="*/ 184 h 123"/>
                <a:gd name="T4" fmla="*/ 43 w 65"/>
                <a:gd name="T5" fmla="*/ 156 h 123"/>
                <a:gd name="T6" fmla="*/ 150 w 65"/>
                <a:gd name="T7" fmla="*/ 121 h 123"/>
                <a:gd name="T8" fmla="*/ 250 w 65"/>
                <a:gd name="T9" fmla="*/ 89 h 123"/>
                <a:gd name="T10" fmla="*/ 357 w 65"/>
                <a:gd name="T11" fmla="*/ 61 h 123"/>
                <a:gd name="T12" fmla="*/ 525 w 65"/>
                <a:gd name="T13" fmla="*/ 31 h 123"/>
                <a:gd name="T14" fmla="*/ 697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7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87 w 31"/>
                <a:gd name="T3" fmla="*/ 11 h 14"/>
                <a:gd name="T4" fmla="*/ 252 w 31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8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5 h 10"/>
                <a:gd name="T2" fmla="*/ 94 w 34"/>
                <a:gd name="T3" fmla="*/ 5 h 10"/>
                <a:gd name="T4" fmla="*/ 199 w 34"/>
                <a:gd name="T5" fmla="*/ 5 h 10"/>
                <a:gd name="T6" fmla="*/ 329 w 34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89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03 w 41"/>
                <a:gd name="T3" fmla="*/ 14 h 17"/>
                <a:gd name="T4" fmla="*/ 262 w 41"/>
                <a:gd name="T5" fmla="*/ 11 h 17"/>
                <a:gd name="T6" fmla="*/ 372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0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1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2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3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4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5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6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7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8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899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0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1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2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1009 w 95"/>
                <a:gd name="T1" fmla="*/ 343 h 197"/>
                <a:gd name="T2" fmla="*/ 1181 w 95"/>
                <a:gd name="T3" fmla="*/ 296 h 197"/>
                <a:gd name="T4" fmla="*/ 1219 w 95"/>
                <a:gd name="T5" fmla="*/ 238 h 197"/>
                <a:gd name="T6" fmla="*/ 1144 w 95"/>
                <a:gd name="T7" fmla="*/ 177 h 197"/>
                <a:gd name="T8" fmla="*/ 1080 w 95"/>
                <a:gd name="T9" fmla="*/ 131 h 197"/>
                <a:gd name="T10" fmla="*/ 924 w 95"/>
                <a:gd name="T11" fmla="*/ 87 h 197"/>
                <a:gd name="T12" fmla="*/ 841 w 95"/>
                <a:gd name="T13" fmla="*/ 45 h 197"/>
                <a:gd name="T14" fmla="*/ 624 w 95"/>
                <a:gd name="T15" fmla="*/ 0 h 197"/>
                <a:gd name="T16" fmla="*/ 434 w 95"/>
                <a:gd name="T17" fmla="*/ 34 h 197"/>
                <a:gd name="T18" fmla="*/ 215 w 95"/>
                <a:gd name="T19" fmla="*/ 59 h 197"/>
                <a:gd name="T20" fmla="*/ 124 w 95"/>
                <a:gd name="T21" fmla="*/ 93 h 197"/>
                <a:gd name="T22" fmla="*/ 42 w 95"/>
                <a:gd name="T23" fmla="*/ 143 h 197"/>
                <a:gd name="T24" fmla="*/ 0 w 95"/>
                <a:gd name="T25" fmla="*/ 203 h 197"/>
                <a:gd name="T26" fmla="*/ 42 w 95"/>
                <a:gd name="T27" fmla="*/ 250 h 197"/>
                <a:gd name="T28" fmla="*/ 179 w 95"/>
                <a:gd name="T29" fmla="*/ 284 h 197"/>
                <a:gd name="T30" fmla="*/ 521 w 95"/>
                <a:gd name="T31" fmla="*/ 321 h 197"/>
                <a:gd name="T32" fmla="*/ 749 w 95"/>
                <a:gd name="T33" fmla="*/ 334 h 197"/>
                <a:gd name="T34" fmla="*/ 966 w 95"/>
                <a:gd name="T35" fmla="*/ 343 h 197"/>
                <a:gd name="T36" fmla="*/ 1009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3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46 w 30"/>
                <a:gd name="T3" fmla="*/ 24 h 34"/>
                <a:gd name="T4" fmla="*/ 263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4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68 h 54"/>
                <a:gd name="T2" fmla="*/ 162 w 37"/>
                <a:gd name="T3" fmla="*/ 48 h 54"/>
                <a:gd name="T4" fmla="*/ 280 w 37"/>
                <a:gd name="T5" fmla="*/ 17 h 54"/>
                <a:gd name="T6" fmla="*/ 302 w 37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5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141 w 20"/>
                <a:gd name="T1" fmla="*/ 31 h 31"/>
                <a:gd name="T2" fmla="*/ 49 w 20"/>
                <a:gd name="T3" fmla="*/ 17 h 31"/>
                <a:gd name="T4" fmla="*/ 0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6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187 w 27"/>
                <a:gd name="T1" fmla="*/ 30 h 30"/>
                <a:gd name="T2" fmla="*/ 69 w 27"/>
                <a:gd name="T3" fmla="*/ 17 h 30"/>
                <a:gd name="T4" fmla="*/ 0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7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61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8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7 w 44"/>
                <a:gd name="T1" fmla="*/ 24 h 24"/>
                <a:gd name="T2" fmla="*/ 207 w 44"/>
                <a:gd name="T3" fmla="*/ 14 h 24"/>
                <a:gd name="T4" fmla="*/ 0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09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610 w 52"/>
                <a:gd name="T1" fmla="*/ 27 h 27"/>
                <a:gd name="T2" fmla="*/ 297 w 52"/>
                <a:gd name="T3" fmla="*/ 17 h 27"/>
                <a:gd name="T4" fmla="*/ 0 w 52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0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499 w 51"/>
                <a:gd name="T1" fmla="*/ 21 h 21"/>
                <a:gd name="T2" fmla="*/ 228 w 51"/>
                <a:gd name="T3" fmla="*/ 14 h 21"/>
                <a:gd name="T4" fmla="*/ 0 w 5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1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420 w 37"/>
                <a:gd name="T1" fmla="*/ 371 h 201"/>
                <a:gd name="T2" fmla="*/ 230 w 37"/>
                <a:gd name="T3" fmla="*/ 331 h 201"/>
                <a:gd name="T4" fmla="*/ 114 w 37"/>
                <a:gd name="T5" fmla="*/ 289 h 201"/>
                <a:gd name="T6" fmla="*/ 40 w 37"/>
                <a:gd name="T7" fmla="*/ 239 h 201"/>
                <a:gd name="T8" fmla="*/ 0 w 37"/>
                <a:gd name="T9" fmla="*/ 184 h 201"/>
                <a:gd name="T10" fmla="*/ 0 w 37"/>
                <a:gd name="T11" fmla="*/ 119 h 201"/>
                <a:gd name="T12" fmla="*/ 40 w 37"/>
                <a:gd name="T13" fmla="*/ 65 h 201"/>
                <a:gd name="T14" fmla="*/ 81 w 37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2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51 h 37"/>
                <a:gd name="T2" fmla="*/ 117 w 31"/>
                <a:gd name="T3" fmla="*/ 41 h 37"/>
                <a:gd name="T4" fmla="*/ 252 w 31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3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61 h 47"/>
                <a:gd name="T2" fmla="*/ 139 w 38"/>
                <a:gd name="T3" fmla="*/ 51 h 47"/>
                <a:gd name="T4" fmla="*/ 215 w 38"/>
                <a:gd name="T5" fmla="*/ 38 h 47"/>
                <a:gd name="T6" fmla="*/ 294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4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68 h 54"/>
                <a:gd name="T2" fmla="*/ 123 w 41"/>
                <a:gd name="T3" fmla="*/ 51 h 54"/>
                <a:gd name="T4" fmla="*/ 311 w 41"/>
                <a:gd name="T5" fmla="*/ 20 h 54"/>
                <a:gd name="T6" fmla="*/ 372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5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608 w 130"/>
                <a:gd name="T1" fmla="*/ 303 h 174"/>
                <a:gd name="T2" fmla="*/ 1669 w 130"/>
                <a:gd name="T3" fmla="*/ 243 h 174"/>
                <a:gd name="T4" fmla="*/ 1489 w 130"/>
                <a:gd name="T5" fmla="*/ 190 h 174"/>
                <a:gd name="T6" fmla="*/ 1234 w 130"/>
                <a:gd name="T7" fmla="*/ 143 h 174"/>
                <a:gd name="T8" fmla="*/ 1016 w 130"/>
                <a:gd name="T9" fmla="*/ 94 h 174"/>
                <a:gd name="T10" fmla="*/ 706 w 130"/>
                <a:gd name="T11" fmla="*/ 67 h 174"/>
                <a:gd name="T12" fmla="*/ 490 w 130"/>
                <a:gd name="T13" fmla="*/ 35 h 174"/>
                <a:gd name="T14" fmla="*/ 146 w 130"/>
                <a:gd name="T15" fmla="*/ 0 h 174"/>
                <a:gd name="T16" fmla="*/ 86 w 130"/>
                <a:gd name="T17" fmla="*/ 38 h 174"/>
                <a:gd name="T18" fmla="*/ 0 w 130"/>
                <a:gd name="T19" fmla="*/ 72 h 174"/>
                <a:gd name="T20" fmla="*/ 50 w 130"/>
                <a:gd name="T21" fmla="*/ 113 h 174"/>
                <a:gd name="T22" fmla="*/ 86 w 130"/>
                <a:gd name="T23" fmla="*/ 161 h 174"/>
                <a:gd name="T24" fmla="*/ 266 w 130"/>
                <a:gd name="T25" fmla="*/ 214 h 174"/>
                <a:gd name="T26" fmla="*/ 434 w 130"/>
                <a:gd name="T27" fmla="*/ 261 h 174"/>
                <a:gd name="T28" fmla="*/ 706 w 130"/>
                <a:gd name="T29" fmla="*/ 285 h 174"/>
                <a:gd name="T30" fmla="*/ 1144 w 130"/>
                <a:gd name="T31" fmla="*/ 303 h 174"/>
                <a:gd name="T32" fmla="*/ 1348 w 130"/>
                <a:gd name="T33" fmla="*/ 303 h 174"/>
                <a:gd name="T34" fmla="*/ 1608 w 130"/>
                <a:gd name="T35" fmla="*/ 303 h 174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</a:gdLst>
              <a:ahLst/>
              <a:cxnLst>
                <a:cxn ang="T36">
                  <a:pos x="T0" y="T1"/>
                </a:cxn>
                <a:cxn ang="T37">
                  <a:pos x="T2" y="T3"/>
                </a:cxn>
                <a:cxn ang="T38">
                  <a:pos x="T4" y="T5"/>
                </a:cxn>
                <a:cxn ang="T39">
                  <a:pos x="T6" y="T7"/>
                </a:cxn>
                <a:cxn ang="T40">
                  <a:pos x="T8" y="T9"/>
                </a:cxn>
                <a:cxn ang="T41">
                  <a:pos x="T10" y="T11"/>
                </a:cxn>
                <a:cxn ang="T42">
                  <a:pos x="T12" y="T13"/>
                </a:cxn>
                <a:cxn ang="T43">
                  <a:pos x="T14" y="T15"/>
                </a:cxn>
                <a:cxn ang="T44">
                  <a:pos x="T16" y="T17"/>
                </a:cxn>
                <a:cxn ang="T45">
                  <a:pos x="T18" y="T19"/>
                </a:cxn>
                <a:cxn ang="T46">
                  <a:pos x="T20" y="T21"/>
                </a:cxn>
                <a:cxn ang="T47">
                  <a:pos x="T22" y="T23"/>
                </a:cxn>
                <a:cxn ang="T48">
                  <a:pos x="T24" y="T25"/>
                </a:cxn>
                <a:cxn ang="T49">
                  <a:pos x="T26" y="T27"/>
                </a:cxn>
                <a:cxn ang="T50">
                  <a:pos x="T28" y="T29"/>
                </a:cxn>
                <a:cxn ang="T51">
                  <a:pos x="T30" y="T31"/>
                </a:cxn>
                <a:cxn ang="T52">
                  <a:pos x="T32" y="T33"/>
                </a:cxn>
                <a:cxn ang="T53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6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55 h 41"/>
                <a:gd name="T2" fmla="*/ 29 w 14"/>
                <a:gd name="T3" fmla="*/ 41 h 41"/>
                <a:gd name="T4" fmla="*/ 35 w 14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7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75 h 61"/>
                <a:gd name="T2" fmla="*/ 45 w 17"/>
                <a:gd name="T3" fmla="*/ 51 h 61"/>
                <a:gd name="T4" fmla="*/ 78 w 17"/>
                <a:gd name="T5" fmla="*/ 17 h 61"/>
                <a:gd name="T6" fmla="*/ 45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8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29 w 34"/>
                <a:gd name="T1" fmla="*/ 11 h 23"/>
                <a:gd name="T2" fmla="*/ 131 w 34"/>
                <a:gd name="T3" fmla="*/ 11 h 23"/>
                <a:gd name="T4" fmla="*/ 0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19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508 w 41"/>
                <a:gd name="T1" fmla="*/ 21 h 21"/>
                <a:gd name="T2" fmla="*/ 210 w 41"/>
                <a:gd name="T3" fmla="*/ 14 h 21"/>
                <a:gd name="T4" fmla="*/ 0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0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372 w 41"/>
                <a:gd name="T1" fmla="*/ 1 h 3"/>
                <a:gd name="T2" fmla="*/ 178 w 41"/>
                <a:gd name="T3" fmla="*/ 1 h 3"/>
                <a:gd name="T4" fmla="*/ 0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1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499 w 51"/>
                <a:gd name="T1" fmla="*/ 3 h 6"/>
                <a:gd name="T2" fmla="*/ 234 w 51"/>
                <a:gd name="T3" fmla="*/ 3 h 6"/>
                <a:gd name="T4" fmla="*/ 0 w 51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2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663 w 58"/>
                <a:gd name="T1" fmla="*/ 2 h 4"/>
                <a:gd name="T2" fmla="*/ 356 w 58"/>
                <a:gd name="T3" fmla="*/ 2 h 4"/>
                <a:gd name="T4" fmla="*/ 0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3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85 w 54"/>
                <a:gd name="T1" fmla="*/ 0 h 3"/>
                <a:gd name="T2" fmla="*/ 289 w 54"/>
                <a:gd name="T3" fmla="*/ 1 h 3"/>
                <a:gd name="T4" fmla="*/ 0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4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414 w 119"/>
                <a:gd name="T1" fmla="*/ 303 h 174"/>
                <a:gd name="T2" fmla="*/ 1123 w 119"/>
                <a:gd name="T3" fmla="*/ 273 h 174"/>
                <a:gd name="T4" fmla="*/ 878 w 119"/>
                <a:gd name="T5" fmla="*/ 242 h 174"/>
                <a:gd name="T6" fmla="*/ 640 w 119"/>
                <a:gd name="T7" fmla="*/ 201 h 174"/>
                <a:gd name="T8" fmla="*/ 433 w 119"/>
                <a:gd name="T9" fmla="*/ 155 h 174"/>
                <a:gd name="T10" fmla="*/ 264 w 119"/>
                <a:gd name="T11" fmla="*/ 106 h 174"/>
                <a:gd name="T12" fmla="*/ 155 w 119"/>
                <a:gd name="T13" fmla="*/ 50 h 174"/>
                <a:gd name="T14" fmla="*/ 0 w 119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5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58 h 44"/>
                <a:gd name="T2" fmla="*/ 67 w 11"/>
                <a:gd name="T3" fmla="*/ 48 h 44"/>
                <a:gd name="T4" fmla="*/ 11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6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68 h 54"/>
                <a:gd name="T2" fmla="*/ 28 w 13"/>
                <a:gd name="T3" fmla="*/ 55 h 54"/>
                <a:gd name="T4" fmla="*/ 34 w 13"/>
                <a:gd name="T5" fmla="*/ 23 h 54"/>
                <a:gd name="T6" fmla="*/ 34 w 13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7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78 h 64"/>
                <a:gd name="T2" fmla="*/ 29 w 17"/>
                <a:gd name="T3" fmla="*/ 61 h 64"/>
                <a:gd name="T4" fmla="*/ 78 w 17"/>
                <a:gd name="T5" fmla="*/ 24 h 64"/>
                <a:gd name="T6" fmla="*/ 78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8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375 w 119"/>
                <a:gd name="T1" fmla="*/ 300 h 171"/>
                <a:gd name="T2" fmla="*/ 1414 w 119"/>
                <a:gd name="T3" fmla="*/ 246 h 171"/>
                <a:gd name="T4" fmla="*/ 1298 w 119"/>
                <a:gd name="T5" fmla="*/ 190 h 171"/>
                <a:gd name="T6" fmla="*/ 1039 w 119"/>
                <a:gd name="T7" fmla="*/ 143 h 171"/>
                <a:gd name="T8" fmla="*/ 878 w 119"/>
                <a:gd name="T9" fmla="*/ 102 h 171"/>
                <a:gd name="T10" fmla="*/ 640 w 119"/>
                <a:gd name="T11" fmla="*/ 72 h 171"/>
                <a:gd name="T12" fmla="*/ 481 w 119"/>
                <a:gd name="T13" fmla="*/ 35 h 171"/>
                <a:gd name="T14" fmla="*/ 155 w 119"/>
                <a:gd name="T15" fmla="*/ 0 h 171"/>
                <a:gd name="T16" fmla="*/ 123 w 119"/>
                <a:gd name="T17" fmla="*/ 39 h 171"/>
                <a:gd name="T18" fmla="*/ 0 w 119"/>
                <a:gd name="T19" fmla="*/ 72 h 171"/>
                <a:gd name="T20" fmla="*/ 0 w 119"/>
                <a:gd name="T21" fmla="*/ 110 h 171"/>
                <a:gd name="T22" fmla="*/ 86 w 119"/>
                <a:gd name="T23" fmla="*/ 156 h 171"/>
                <a:gd name="T24" fmla="*/ 155 w 119"/>
                <a:gd name="T25" fmla="*/ 211 h 171"/>
                <a:gd name="T26" fmla="*/ 359 w 119"/>
                <a:gd name="T27" fmla="*/ 250 h 171"/>
                <a:gd name="T28" fmla="*/ 554 w 119"/>
                <a:gd name="T29" fmla="*/ 276 h 171"/>
                <a:gd name="T30" fmla="*/ 930 w 119"/>
                <a:gd name="T31" fmla="*/ 300 h 171"/>
                <a:gd name="T32" fmla="*/ 1123 w 119"/>
                <a:gd name="T33" fmla="*/ 300 h 171"/>
                <a:gd name="T34" fmla="*/ 1335 w 119"/>
                <a:gd name="T35" fmla="*/ 300 h 171"/>
                <a:gd name="T36" fmla="*/ 1375 w 119"/>
                <a:gd name="T37" fmla="*/ 300 h 17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29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54 h 40"/>
                <a:gd name="T2" fmla="*/ 28 w 13"/>
                <a:gd name="T3" fmla="*/ 37 h 40"/>
                <a:gd name="T4" fmla="*/ 34 w 13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0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72 h 58"/>
                <a:gd name="T2" fmla="*/ 45 w 17"/>
                <a:gd name="T3" fmla="*/ 48 h 58"/>
                <a:gd name="T4" fmla="*/ 78 w 17"/>
                <a:gd name="T5" fmla="*/ 17 h 58"/>
                <a:gd name="T6" fmla="*/ 63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1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187 w 27"/>
                <a:gd name="T1" fmla="*/ 23 h 23"/>
                <a:gd name="T2" fmla="*/ 69 w 27"/>
                <a:gd name="T3" fmla="*/ 13 h 23"/>
                <a:gd name="T4" fmla="*/ 0 w 27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2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294 w 38"/>
                <a:gd name="T1" fmla="*/ 20 h 20"/>
                <a:gd name="T2" fmla="*/ 137 w 38"/>
                <a:gd name="T3" fmla="*/ 10 h 20"/>
                <a:gd name="T4" fmla="*/ 0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3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381 w 40"/>
                <a:gd name="T1" fmla="*/ 3 h 7"/>
                <a:gd name="T2" fmla="*/ 195 w 40"/>
                <a:gd name="T3" fmla="*/ 3 h 7"/>
                <a:gd name="T4" fmla="*/ 0 w 40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4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610 w 52"/>
                <a:gd name="T1" fmla="*/ 3 h 7"/>
                <a:gd name="T2" fmla="*/ 297 w 52"/>
                <a:gd name="T3" fmla="*/ 3 h 7"/>
                <a:gd name="T4" fmla="*/ 0 w 52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5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85 w 54"/>
                <a:gd name="T1" fmla="*/ 5 h 10"/>
                <a:gd name="T2" fmla="*/ 289 w 54"/>
                <a:gd name="T3" fmla="*/ 5 h 10"/>
                <a:gd name="T4" fmla="*/ 0 w 54"/>
                <a:gd name="T5" fmla="*/ 0 h 1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6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499 w 51"/>
                <a:gd name="T1" fmla="*/ 0 h 4"/>
                <a:gd name="T2" fmla="*/ 268 w 51"/>
                <a:gd name="T3" fmla="*/ 2 h 4"/>
                <a:gd name="T4" fmla="*/ 0 w 51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7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329 w 106"/>
                <a:gd name="T1" fmla="*/ 300 h 170"/>
                <a:gd name="T2" fmla="*/ 1023 w 106"/>
                <a:gd name="T3" fmla="*/ 275 h 170"/>
                <a:gd name="T4" fmla="*/ 810 w 106"/>
                <a:gd name="T5" fmla="*/ 245 h 170"/>
                <a:gd name="T6" fmla="*/ 564 w 106"/>
                <a:gd name="T7" fmla="*/ 204 h 170"/>
                <a:gd name="T8" fmla="*/ 389 w 106"/>
                <a:gd name="T9" fmla="*/ 155 h 170"/>
                <a:gd name="T10" fmla="*/ 211 w 106"/>
                <a:gd name="T11" fmla="*/ 102 h 170"/>
                <a:gd name="T12" fmla="*/ 146 w 106"/>
                <a:gd name="T13" fmla="*/ 51 h 170"/>
                <a:gd name="T14" fmla="*/ 0 w 106"/>
                <a:gd name="T15" fmla="*/ 0 h 170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8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54 h 40"/>
                <a:gd name="T2" fmla="*/ 43 w 14"/>
                <a:gd name="T3" fmla="*/ 44 h 40"/>
                <a:gd name="T4" fmla="*/ 91 w 14"/>
                <a:gd name="T5" fmla="*/ 0 h 4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39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65 h 51"/>
                <a:gd name="T2" fmla="*/ 45 w 17"/>
                <a:gd name="T3" fmla="*/ 51 h 51"/>
                <a:gd name="T4" fmla="*/ 78 w 17"/>
                <a:gd name="T5" fmla="*/ 20 h 51"/>
                <a:gd name="T6" fmla="*/ 78 w 17"/>
                <a:gd name="T7" fmla="*/ 0 h 5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0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92 h 58"/>
                <a:gd name="T2" fmla="*/ 32 w 17"/>
                <a:gd name="T3" fmla="*/ 66 h 58"/>
                <a:gd name="T4" fmla="*/ 78 w 17"/>
                <a:gd name="T5" fmla="*/ 34 h 58"/>
                <a:gd name="T6" fmla="*/ 78 w 17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1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445 w 123"/>
                <a:gd name="T1" fmla="*/ 302 h 181"/>
                <a:gd name="T2" fmla="*/ 1495 w 123"/>
                <a:gd name="T3" fmla="*/ 250 h 181"/>
                <a:gd name="T4" fmla="*/ 1361 w 123"/>
                <a:gd name="T5" fmla="*/ 197 h 181"/>
                <a:gd name="T6" fmla="*/ 1120 w 123"/>
                <a:gd name="T7" fmla="*/ 144 h 181"/>
                <a:gd name="T8" fmla="*/ 913 w 123"/>
                <a:gd name="T9" fmla="*/ 97 h 181"/>
                <a:gd name="T10" fmla="*/ 663 w 123"/>
                <a:gd name="T11" fmla="*/ 71 h 181"/>
                <a:gd name="T12" fmla="*/ 508 w 123"/>
                <a:gd name="T13" fmla="*/ 35 h 181"/>
                <a:gd name="T14" fmla="*/ 123 w 123"/>
                <a:gd name="T15" fmla="*/ 0 h 181"/>
                <a:gd name="T16" fmla="*/ 86 w 123"/>
                <a:gd name="T17" fmla="*/ 38 h 181"/>
                <a:gd name="T18" fmla="*/ 0 w 123"/>
                <a:gd name="T19" fmla="*/ 71 h 181"/>
                <a:gd name="T20" fmla="*/ 0 w 123"/>
                <a:gd name="T21" fmla="*/ 112 h 181"/>
                <a:gd name="T22" fmla="*/ 50 w 123"/>
                <a:gd name="T23" fmla="*/ 157 h 181"/>
                <a:gd name="T24" fmla="*/ 176 w 123"/>
                <a:gd name="T25" fmla="*/ 210 h 181"/>
                <a:gd name="T26" fmla="*/ 324 w 123"/>
                <a:gd name="T27" fmla="*/ 254 h 181"/>
                <a:gd name="T28" fmla="*/ 577 w 123"/>
                <a:gd name="T29" fmla="*/ 279 h 181"/>
                <a:gd name="T30" fmla="*/ 947 w 123"/>
                <a:gd name="T31" fmla="*/ 302 h 181"/>
                <a:gd name="T32" fmla="*/ 1199 w 123"/>
                <a:gd name="T33" fmla="*/ 302 h 181"/>
                <a:gd name="T34" fmla="*/ 1408 w 123"/>
                <a:gd name="T35" fmla="*/ 307 h 181"/>
                <a:gd name="T36" fmla="*/ 1445 w 123"/>
                <a:gd name="T37" fmla="*/ 302 h 18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2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58 h 44"/>
                <a:gd name="T2" fmla="*/ 29 w 14"/>
                <a:gd name="T3" fmla="*/ 41 h 44"/>
                <a:gd name="T4" fmla="*/ 35 w 14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3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92 h 58"/>
                <a:gd name="T2" fmla="*/ 98 w 20"/>
                <a:gd name="T3" fmla="*/ 60 h 58"/>
                <a:gd name="T4" fmla="*/ 141 w 20"/>
                <a:gd name="T5" fmla="*/ 31 h 58"/>
                <a:gd name="T6" fmla="*/ 98 w 20"/>
                <a:gd name="T7" fmla="*/ 0 h 58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4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252 w 31"/>
                <a:gd name="T1" fmla="*/ 11 h 23"/>
                <a:gd name="T2" fmla="*/ 117 w 31"/>
                <a:gd name="T3" fmla="*/ 11 h 23"/>
                <a:gd name="T4" fmla="*/ 0 w 31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5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02 w 37"/>
                <a:gd name="T1" fmla="*/ 10 h 20"/>
                <a:gd name="T2" fmla="*/ 103 w 37"/>
                <a:gd name="T3" fmla="*/ 10 h 20"/>
                <a:gd name="T4" fmla="*/ 0 w 37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6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372 w 41"/>
                <a:gd name="T1" fmla="*/ 3 h 7"/>
                <a:gd name="T2" fmla="*/ 178 w 41"/>
                <a:gd name="T3" fmla="*/ 3 h 7"/>
                <a:gd name="T4" fmla="*/ 0 w 4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7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499 w 51"/>
                <a:gd name="T1" fmla="*/ 3 h 7"/>
                <a:gd name="T2" fmla="*/ 234 w 51"/>
                <a:gd name="T3" fmla="*/ 3 h 7"/>
                <a:gd name="T4" fmla="*/ 0 w 51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8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663 w 58"/>
                <a:gd name="T1" fmla="*/ 5 h 11"/>
                <a:gd name="T2" fmla="*/ 356 w 58"/>
                <a:gd name="T3" fmla="*/ 5 h 11"/>
                <a:gd name="T4" fmla="*/ 0 w 58"/>
                <a:gd name="T5" fmla="*/ 0 h 1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49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71 w 55"/>
                <a:gd name="T1" fmla="*/ 3 h 7"/>
                <a:gd name="T2" fmla="*/ 320 w 55"/>
                <a:gd name="T3" fmla="*/ 3 h 7"/>
                <a:gd name="T4" fmla="*/ 0 w 55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0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429 w 109"/>
                <a:gd name="T1" fmla="*/ 306 h 177"/>
                <a:gd name="T2" fmla="*/ 1118 w 109"/>
                <a:gd name="T3" fmla="*/ 280 h 177"/>
                <a:gd name="T4" fmla="*/ 857 w 109"/>
                <a:gd name="T5" fmla="*/ 252 h 177"/>
                <a:gd name="T6" fmla="*/ 611 w 109"/>
                <a:gd name="T7" fmla="*/ 204 h 177"/>
                <a:gd name="T8" fmla="*/ 389 w 109"/>
                <a:gd name="T9" fmla="*/ 159 h 177"/>
                <a:gd name="T10" fmla="*/ 218 w 109"/>
                <a:gd name="T11" fmla="*/ 105 h 177"/>
                <a:gd name="T12" fmla="*/ 87 w 109"/>
                <a:gd name="T13" fmla="*/ 50 h 177"/>
                <a:gd name="T14" fmla="*/ 0 w 109"/>
                <a:gd name="T15" fmla="*/ 0 h 177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1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22 w 13"/>
                <a:gd name="T3" fmla="*/ 30 h 44"/>
                <a:gd name="T4" fmla="*/ 34 w 13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2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69 h 55"/>
                <a:gd name="T2" fmla="*/ 28 w 13"/>
                <a:gd name="T3" fmla="*/ 55 h 55"/>
                <a:gd name="T4" fmla="*/ 34 w 13"/>
                <a:gd name="T5" fmla="*/ 24 h 55"/>
                <a:gd name="T6" fmla="*/ 34 w 13"/>
                <a:gd name="T7" fmla="*/ 0 h 5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3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96 h 62"/>
                <a:gd name="T2" fmla="*/ 3 w 17"/>
                <a:gd name="T3" fmla="*/ 71 h 62"/>
                <a:gd name="T4" fmla="*/ 78 w 17"/>
                <a:gd name="T5" fmla="*/ 35 h 62"/>
                <a:gd name="T6" fmla="*/ 78 w 17"/>
                <a:gd name="T7" fmla="*/ 0 h 62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4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76 w 72"/>
                <a:gd name="T1" fmla="*/ 286 h 154"/>
                <a:gd name="T2" fmla="*/ 0 w 72"/>
                <a:gd name="T3" fmla="*/ 248 h 154"/>
                <a:gd name="T4" fmla="*/ 0 w 72"/>
                <a:gd name="T5" fmla="*/ 202 h 154"/>
                <a:gd name="T6" fmla="*/ 42 w 72"/>
                <a:gd name="T7" fmla="*/ 153 h 154"/>
                <a:gd name="T8" fmla="*/ 42 w 72"/>
                <a:gd name="T9" fmla="*/ 109 h 154"/>
                <a:gd name="T10" fmla="*/ 176 w 72"/>
                <a:gd name="T11" fmla="*/ 76 h 154"/>
                <a:gd name="T12" fmla="*/ 210 w 72"/>
                <a:gd name="T13" fmla="*/ 43 h 154"/>
                <a:gd name="T14" fmla="*/ 324 w 72"/>
                <a:gd name="T15" fmla="*/ 0 h 154"/>
                <a:gd name="T16" fmla="*/ 492 w 72"/>
                <a:gd name="T17" fmla="*/ 31 h 154"/>
                <a:gd name="T18" fmla="*/ 614 w 72"/>
                <a:gd name="T19" fmla="*/ 51 h 154"/>
                <a:gd name="T20" fmla="*/ 690 w 72"/>
                <a:gd name="T21" fmla="*/ 76 h 154"/>
                <a:gd name="T22" fmla="*/ 823 w 72"/>
                <a:gd name="T23" fmla="*/ 121 h 154"/>
                <a:gd name="T24" fmla="*/ 871 w 72"/>
                <a:gd name="T25" fmla="*/ 166 h 154"/>
                <a:gd name="T26" fmla="*/ 823 w 72"/>
                <a:gd name="T27" fmla="*/ 202 h 154"/>
                <a:gd name="T28" fmla="*/ 733 w 72"/>
                <a:gd name="T29" fmla="*/ 236 h 154"/>
                <a:gd name="T30" fmla="*/ 535 w 72"/>
                <a:gd name="T31" fmla="*/ 268 h 154"/>
                <a:gd name="T32" fmla="*/ 375 w 72"/>
                <a:gd name="T33" fmla="*/ 280 h 154"/>
                <a:gd name="T34" fmla="*/ 210 w 72"/>
                <a:gd name="T35" fmla="*/ 286 h 154"/>
                <a:gd name="T36" fmla="*/ 176 w 72"/>
                <a:gd name="T37" fmla="*/ 286 h 15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5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125 w 24"/>
                <a:gd name="T1" fmla="*/ 24 h 24"/>
                <a:gd name="T2" fmla="*/ 53 w 24"/>
                <a:gd name="T3" fmla="*/ 17 h 24"/>
                <a:gd name="T4" fmla="*/ 0 w 2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6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252 w 31"/>
                <a:gd name="T1" fmla="*/ 51 h 37"/>
                <a:gd name="T2" fmla="*/ 117 w 31"/>
                <a:gd name="T3" fmla="*/ 38 h 37"/>
                <a:gd name="T4" fmla="*/ 3 w 31"/>
                <a:gd name="T5" fmla="*/ 10 h 37"/>
                <a:gd name="T6" fmla="*/ 0 w 31"/>
                <a:gd name="T7" fmla="*/ 0 h 3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7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8 w 13"/>
                <a:gd name="T3" fmla="*/ 17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8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93 w 20"/>
                <a:gd name="T3" fmla="*/ 13 h 23"/>
                <a:gd name="T4" fmla="*/ 141 w 20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59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89 w 24"/>
                <a:gd name="T3" fmla="*/ 10 h 17"/>
                <a:gd name="T4" fmla="*/ 218 w 24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0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10 h 20"/>
                <a:gd name="T2" fmla="*/ 146 w 30"/>
                <a:gd name="T3" fmla="*/ 10 h 20"/>
                <a:gd name="T4" fmla="*/ 263 w 30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1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10 h 20"/>
                <a:gd name="T2" fmla="*/ 169 w 34"/>
                <a:gd name="T3" fmla="*/ 10 h 20"/>
                <a:gd name="T4" fmla="*/ 329 w 34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2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30 w 37"/>
                <a:gd name="T3" fmla="*/ 11 h 17"/>
                <a:gd name="T4" fmla="*/ 420 w 37"/>
                <a:gd name="T5" fmla="*/ 0 h 1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3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261 h 153"/>
                <a:gd name="T2" fmla="*/ 69 w 24"/>
                <a:gd name="T3" fmla="*/ 233 h 153"/>
                <a:gd name="T4" fmla="*/ 110 w 24"/>
                <a:gd name="T5" fmla="*/ 204 h 153"/>
                <a:gd name="T6" fmla="*/ 125 w 24"/>
                <a:gd name="T7" fmla="*/ 163 h 153"/>
                <a:gd name="T8" fmla="*/ 125 w 24"/>
                <a:gd name="T9" fmla="*/ 121 h 153"/>
                <a:gd name="T10" fmla="*/ 125 w 24"/>
                <a:gd name="T11" fmla="*/ 80 h 153"/>
                <a:gd name="T12" fmla="*/ 110 w 24"/>
                <a:gd name="T13" fmla="*/ 38 h 153"/>
                <a:gd name="T14" fmla="*/ 69 w 24"/>
                <a:gd name="T15" fmla="*/ 0 h 15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4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125 w 24"/>
                <a:gd name="T1" fmla="*/ 27 h 27"/>
                <a:gd name="T2" fmla="*/ 88 w 24"/>
                <a:gd name="T3" fmla="*/ 20 h 27"/>
                <a:gd name="T4" fmla="*/ 0 w 24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5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252 w 31"/>
                <a:gd name="T1" fmla="*/ 34 h 34"/>
                <a:gd name="T2" fmla="*/ 139 w 31"/>
                <a:gd name="T3" fmla="*/ 27 h 34"/>
                <a:gd name="T4" fmla="*/ 89 w 31"/>
                <a:gd name="T5" fmla="*/ 17 h 34"/>
                <a:gd name="T6" fmla="*/ 0 w 31"/>
                <a:gd name="T7" fmla="*/ 0 h 3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6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19 w 35"/>
                <a:gd name="T1" fmla="*/ 55 h 41"/>
                <a:gd name="T2" fmla="*/ 224 w 35"/>
                <a:gd name="T3" fmla="*/ 45 h 41"/>
                <a:gd name="T4" fmla="*/ 64 w 35"/>
                <a:gd name="T5" fmla="*/ 17 h 41"/>
                <a:gd name="T6" fmla="*/ 0 w 35"/>
                <a:gd name="T7" fmla="*/ 0 h 4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7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87 w 82"/>
                <a:gd name="T1" fmla="*/ 213 h 120"/>
                <a:gd name="T2" fmla="*/ 497 w 82"/>
                <a:gd name="T3" fmla="*/ 196 h 120"/>
                <a:gd name="T4" fmla="*/ 354 w 82"/>
                <a:gd name="T5" fmla="*/ 164 h 120"/>
                <a:gd name="T6" fmla="*/ 245 w 82"/>
                <a:gd name="T7" fmla="*/ 128 h 120"/>
                <a:gd name="T8" fmla="*/ 148 w 82"/>
                <a:gd name="T9" fmla="*/ 97 h 120"/>
                <a:gd name="T10" fmla="*/ 106 w 82"/>
                <a:gd name="T11" fmla="*/ 69 h 120"/>
                <a:gd name="T12" fmla="*/ 41 w 82"/>
                <a:gd name="T13" fmla="*/ 35 h 120"/>
                <a:gd name="T14" fmla="*/ 0 w 82"/>
                <a:gd name="T15" fmla="*/ 0 h 120"/>
                <a:gd name="T16" fmla="*/ 148 w 82"/>
                <a:gd name="T17" fmla="*/ 7 h 120"/>
                <a:gd name="T18" fmla="*/ 289 w 82"/>
                <a:gd name="T19" fmla="*/ 11 h 120"/>
                <a:gd name="T20" fmla="*/ 441 w 82"/>
                <a:gd name="T21" fmla="*/ 31 h 120"/>
                <a:gd name="T22" fmla="*/ 581 w 82"/>
                <a:gd name="T23" fmla="*/ 54 h 120"/>
                <a:gd name="T24" fmla="*/ 709 w 82"/>
                <a:gd name="T25" fmla="*/ 84 h 120"/>
                <a:gd name="T26" fmla="*/ 823 w 82"/>
                <a:gd name="T27" fmla="*/ 115 h 120"/>
                <a:gd name="T28" fmla="*/ 864 w 82"/>
                <a:gd name="T29" fmla="*/ 140 h 120"/>
                <a:gd name="T30" fmla="*/ 823 w 82"/>
                <a:gd name="T31" fmla="*/ 174 h 120"/>
                <a:gd name="T32" fmla="*/ 759 w 82"/>
                <a:gd name="T33" fmla="*/ 196 h 120"/>
                <a:gd name="T34" fmla="*/ 709 w 82"/>
                <a:gd name="T35" fmla="*/ 213 h 120"/>
                <a:gd name="T36" fmla="*/ 687 w 82"/>
                <a:gd name="T37" fmla="*/ 213 h 120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8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187 w 27"/>
                <a:gd name="T1" fmla="*/ 3 h 7"/>
                <a:gd name="T2" fmla="*/ 91 w 27"/>
                <a:gd name="T3" fmla="*/ 3 h 7"/>
                <a:gd name="T4" fmla="*/ 0 w 27"/>
                <a:gd name="T5" fmla="*/ 0 h 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69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294 w 38"/>
                <a:gd name="T1" fmla="*/ 17 h 17"/>
                <a:gd name="T2" fmla="*/ 161 w 38"/>
                <a:gd name="T3" fmla="*/ 14 h 17"/>
                <a:gd name="T4" fmla="*/ 52 w 38"/>
                <a:gd name="T5" fmla="*/ 11 h 17"/>
                <a:gd name="T6" fmla="*/ 0 w 38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0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40 h 24"/>
                <a:gd name="T2" fmla="*/ 3 w 3"/>
                <a:gd name="T3" fmla="*/ 27 h 24"/>
                <a:gd name="T4" fmla="*/ 0 w 3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1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43 w 7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2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22 w 13"/>
                <a:gd name="T3" fmla="*/ 14 h 27"/>
                <a:gd name="T4" fmla="*/ 34 w 13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3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28 w 13"/>
                <a:gd name="T3" fmla="*/ 13 h 30"/>
                <a:gd name="T4" fmla="*/ 34 w 13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4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45 w 17"/>
                <a:gd name="T3" fmla="*/ 17 h 27"/>
                <a:gd name="T4" fmla="*/ 78 w 17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5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97 w 65"/>
                <a:gd name="T1" fmla="*/ 214 h 123"/>
                <a:gd name="T2" fmla="*/ 697 w 65"/>
                <a:gd name="T3" fmla="*/ 184 h 123"/>
                <a:gd name="T4" fmla="*/ 655 w 65"/>
                <a:gd name="T5" fmla="*/ 156 h 123"/>
                <a:gd name="T6" fmla="*/ 588 w 65"/>
                <a:gd name="T7" fmla="*/ 121 h 123"/>
                <a:gd name="T8" fmla="*/ 480 w 65"/>
                <a:gd name="T9" fmla="*/ 89 h 123"/>
                <a:gd name="T10" fmla="*/ 333 w 65"/>
                <a:gd name="T11" fmla="*/ 61 h 123"/>
                <a:gd name="T12" fmla="*/ 178 w 65"/>
                <a:gd name="T13" fmla="*/ 31 h 123"/>
                <a:gd name="T14" fmla="*/ 0 w 65"/>
                <a:gd name="T15" fmla="*/ 0 h 123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6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263 w 30"/>
                <a:gd name="T1" fmla="*/ 14 h 14"/>
                <a:gd name="T2" fmla="*/ 170 w 30"/>
                <a:gd name="T3" fmla="*/ 11 h 14"/>
                <a:gd name="T4" fmla="*/ 0 w 30"/>
                <a:gd name="T5" fmla="*/ 0 h 1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7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294 w 38"/>
                <a:gd name="T1" fmla="*/ 5 h 10"/>
                <a:gd name="T2" fmla="*/ 186 w 38"/>
                <a:gd name="T3" fmla="*/ 5 h 10"/>
                <a:gd name="T4" fmla="*/ 108 w 38"/>
                <a:gd name="T5" fmla="*/ 5 h 10"/>
                <a:gd name="T6" fmla="*/ 0 w 38"/>
                <a:gd name="T7" fmla="*/ 0 h 1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8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508 w 41"/>
                <a:gd name="T1" fmla="*/ 17 h 17"/>
                <a:gd name="T2" fmla="*/ 375 w 41"/>
                <a:gd name="T3" fmla="*/ 14 h 17"/>
                <a:gd name="T4" fmla="*/ 159 w 41"/>
                <a:gd name="T5" fmla="*/ 11 h 17"/>
                <a:gd name="T6" fmla="*/ 0 w 41"/>
                <a:gd name="T7" fmla="*/ 0 h 1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79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0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1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2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3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4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5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6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7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8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89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0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1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93 w 95"/>
                <a:gd name="T1" fmla="*/ 343 h 197"/>
                <a:gd name="T2" fmla="*/ 40 w 95"/>
                <a:gd name="T3" fmla="*/ 292 h 197"/>
                <a:gd name="T4" fmla="*/ 0 w 95"/>
                <a:gd name="T5" fmla="*/ 238 h 197"/>
                <a:gd name="T6" fmla="*/ 81 w 95"/>
                <a:gd name="T7" fmla="*/ 177 h 197"/>
                <a:gd name="T8" fmla="*/ 146 w 95"/>
                <a:gd name="T9" fmla="*/ 131 h 197"/>
                <a:gd name="T10" fmla="*/ 274 w 95"/>
                <a:gd name="T11" fmla="*/ 87 h 197"/>
                <a:gd name="T12" fmla="*/ 349 w 95"/>
                <a:gd name="T13" fmla="*/ 45 h 197"/>
                <a:gd name="T14" fmla="*/ 536 w 95"/>
                <a:gd name="T15" fmla="*/ 0 h 197"/>
                <a:gd name="T16" fmla="*/ 699 w 95"/>
                <a:gd name="T17" fmla="*/ 34 h 197"/>
                <a:gd name="T18" fmla="*/ 889 w 95"/>
                <a:gd name="T19" fmla="*/ 59 h 197"/>
                <a:gd name="T20" fmla="*/ 959 w 95"/>
                <a:gd name="T21" fmla="*/ 93 h 197"/>
                <a:gd name="T22" fmla="*/ 1043 w 95"/>
                <a:gd name="T23" fmla="*/ 143 h 197"/>
                <a:gd name="T24" fmla="*/ 1074 w 95"/>
                <a:gd name="T25" fmla="*/ 203 h 197"/>
                <a:gd name="T26" fmla="*/ 1043 w 95"/>
                <a:gd name="T27" fmla="*/ 250 h 197"/>
                <a:gd name="T28" fmla="*/ 931 w 95"/>
                <a:gd name="T29" fmla="*/ 284 h 197"/>
                <a:gd name="T30" fmla="*/ 658 w 95"/>
                <a:gd name="T31" fmla="*/ 321 h 197"/>
                <a:gd name="T32" fmla="*/ 423 w 95"/>
                <a:gd name="T33" fmla="*/ 334 h 197"/>
                <a:gd name="T34" fmla="*/ 230 w 95"/>
                <a:gd name="T35" fmla="*/ 343 h 197"/>
                <a:gd name="T36" fmla="*/ 193 w 95"/>
                <a:gd name="T37" fmla="*/ 343 h 197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2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263 w 30"/>
                <a:gd name="T1" fmla="*/ 34 h 34"/>
                <a:gd name="T2" fmla="*/ 120 w 30"/>
                <a:gd name="T3" fmla="*/ 24 h 34"/>
                <a:gd name="T4" fmla="*/ 0 w 30"/>
                <a:gd name="T5" fmla="*/ 0 h 3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3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29 w 34"/>
                <a:gd name="T1" fmla="*/ 68 h 54"/>
                <a:gd name="T2" fmla="*/ 124 w 34"/>
                <a:gd name="T3" fmla="*/ 48 h 54"/>
                <a:gd name="T4" fmla="*/ 0 w 34"/>
                <a:gd name="T5" fmla="*/ 17 h 54"/>
                <a:gd name="T6" fmla="*/ 0 w 34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4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93 w 20"/>
                <a:gd name="T3" fmla="*/ 17 h 31"/>
                <a:gd name="T4" fmla="*/ 141 w 20"/>
                <a:gd name="T5" fmla="*/ 0 h 3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5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19 w 27"/>
                <a:gd name="T3" fmla="*/ 17 h 30"/>
                <a:gd name="T4" fmla="*/ 187 w 27"/>
                <a:gd name="T5" fmla="*/ 0 h 3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6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161 w 38"/>
                <a:gd name="T3" fmla="*/ 10 h 20"/>
                <a:gd name="T4" fmla="*/ 294 w 38"/>
                <a:gd name="T5" fmla="*/ 0 h 20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7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188 w 44"/>
                <a:gd name="T3" fmla="*/ 14 h 24"/>
                <a:gd name="T4" fmla="*/ 351 w 44"/>
                <a:gd name="T5" fmla="*/ 0 h 2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8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68 w 48"/>
                <a:gd name="T3" fmla="*/ 17 h 27"/>
                <a:gd name="T4" fmla="*/ 533 w 48"/>
                <a:gd name="T5" fmla="*/ 0 h 2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7999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18 w 48"/>
                <a:gd name="T3" fmla="*/ 14 h 21"/>
                <a:gd name="T4" fmla="*/ 418 w 48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0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371 h 201"/>
                <a:gd name="T2" fmla="*/ 152 w 41"/>
                <a:gd name="T3" fmla="*/ 331 h 201"/>
                <a:gd name="T4" fmla="*/ 244 w 41"/>
                <a:gd name="T5" fmla="*/ 289 h 201"/>
                <a:gd name="T6" fmla="*/ 311 w 41"/>
                <a:gd name="T7" fmla="*/ 239 h 201"/>
                <a:gd name="T8" fmla="*/ 335 w 41"/>
                <a:gd name="T9" fmla="*/ 184 h 201"/>
                <a:gd name="T10" fmla="*/ 372 w 41"/>
                <a:gd name="T11" fmla="*/ 119 h 201"/>
                <a:gd name="T12" fmla="*/ 335 w 41"/>
                <a:gd name="T13" fmla="*/ 65 h 201"/>
                <a:gd name="T14" fmla="*/ 272 w 41"/>
                <a:gd name="T15" fmla="*/ 0 h 201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1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182 w 28"/>
                <a:gd name="T1" fmla="*/ 51 h 37"/>
                <a:gd name="T2" fmla="*/ 109 w 28"/>
                <a:gd name="T3" fmla="*/ 41 h 37"/>
                <a:gd name="T4" fmla="*/ 0 w 28"/>
                <a:gd name="T5" fmla="*/ 0 h 3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2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294 w 38"/>
                <a:gd name="T1" fmla="*/ 61 h 47"/>
                <a:gd name="T2" fmla="*/ 161 w 38"/>
                <a:gd name="T3" fmla="*/ 51 h 47"/>
                <a:gd name="T4" fmla="*/ 80 w 38"/>
                <a:gd name="T5" fmla="*/ 38 h 47"/>
                <a:gd name="T6" fmla="*/ 0 w 38"/>
                <a:gd name="T7" fmla="*/ 0 h 47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3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508 w 41"/>
                <a:gd name="T1" fmla="*/ 68 h 54"/>
                <a:gd name="T2" fmla="*/ 324 w 41"/>
                <a:gd name="T3" fmla="*/ 51 h 54"/>
                <a:gd name="T4" fmla="*/ 86 w 41"/>
                <a:gd name="T5" fmla="*/ 20 h 54"/>
                <a:gd name="T6" fmla="*/ 0 w 4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4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50 w 130"/>
                <a:gd name="T1" fmla="*/ 296 h 174"/>
                <a:gd name="T2" fmla="*/ 0 w 130"/>
                <a:gd name="T3" fmla="*/ 243 h 174"/>
                <a:gd name="T4" fmla="*/ 175 w 130"/>
                <a:gd name="T5" fmla="*/ 190 h 174"/>
                <a:gd name="T6" fmla="*/ 402 w 130"/>
                <a:gd name="T7" fmla="*/ 143 h 174"/>
                <a:gd name="T8" fmla="*/ 601 w 130"/>
                <a:gd name="T9" fmla="*/ 94 h 174"/>
                <a:gd name="T10" fmla="*/ 870 w 130"/>
                <a:gd name="T11" fmla="*/ 67 h 174"/>
                <a:gd name="T12" fmla="*/ 1085 w 130"/>
                <a:gd name="T13" fmla="*/ 35 h 174"/>
                <a:gd name="T14" fmla="*/ 1416 w 130"/>
                <a:gd name="T15" fmla="*/ 0 h 174"/>
                <a:gd name="T16" fmla="*/ 1446 w 130"/>
                <a:gd name="T17" fmla="*/ 38 h 174"/>
                <a:gd name="T18" fmla="*/ 1536 w 130"/>
                <a:gd name="T19" fmla="*/ 72 h 174"/>
                <a:gd name="T20" fmla="*/ 1536 w 130"/>
                <a:gd name="T21" fmla="*/ 113 h 174"/>
                <a:gd name="T22" fmla="*/ 1446 w 130"/>
                <a:gd name="T23" fmla="*/ 161 h 174"/>
                <a:gd name="T24" fmla="*/ 1288 w 130"/>
                <a:gd name="T25" fmla="*/ 214 h 174"/>
                <a:gd name="T26" fmla="*/ 1121 w 130"/>
                <a:gd name="T27" fmla="*/ 261 h 174"/>
                <a:gd name="T28" fmla="*/ 870 w 130"/>
                <a:gd name="T29" fmla="*/ 285 h 174"/>
                <a:gd name="T30" fmla="*/ 534 w 130"/>
                <a:gd name="T31" fmla="*/ 303 h 174"/>
                <a:gd name="T32" fmla="*/ 297 w 130"/>
                <a:gd name="T33" fmla="*/ 303 h 174"/>
                <a:gd name="T34" fmla="*/ 50 w 130"/>
                <a:gd name="T35" fmla="*/ 303 h 174"/>
                <a:gd name="T36" fmla="*/ 50 w 130"/>
                <a:gd name="T37" fmla="*/ 296 h 17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5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37 w 10"/>
                <a:gd name="T1" fmla="*/ 55 h 41"/>
                <a:gd name="T2" fmla="*/ 3 w 10"/>
                <a:gd name="T3" fmla="*/ 41 h 41"/>
                <a:gd name="T4" fmla="*/ 0 w 10"/>
                <a:gd name="T5" fmla="*/ 0 h 4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6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78 w 17"/>
                <a:gd name="T1" fmla="*/ 75 h 61"/>
                <a:gd name="T2" fmla="*/ 32 w 17"/>
                <a:gd name="T3" fmla="*/ 51 h 61"/>
                <a:gd name="T4" fmla="*/ 0 w 17"/>
                <a:gd name="T5" fmla="*/ 17 h 61"/>
                <a:gd name="T6" fmla="*/ 32 w 17"/>
                <a:gd name="T7" fmla="*/ 0 h 61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7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11 h 23"/>
                <a:gd name="T2" fmla="*/ 199 w 34"/>
                <a:gd name="T3" fmla="*/ 11 h 23"/>
                <a:gd name="T4" fmla="*/ 329 w 34"/>
                <a:gd name="T5" fmla="*/ 0 h 2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8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24 w 41"/>
                <a:gd name="T3" fmla="*/ 14 h 21"/>
                <a:gd name="T4" fmla="*/ 372 w 41"/>
                <a:gd name="T5" fmla="*/ 0 h 21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09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1 h 3"/>
                <a:gd name="T2" fmla="*/ 178 w 41"/>
                <a:gd name="T3" fmla="*/ 1 h 3"/>
                <a:gd name="T4" fmla="*/ 372 w 41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0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3 h 6"/>
                <a:gd name="T2" fmla="*/ 260 w 47"/>
                <a:gd name="T3" fmla="*/ 3 h 6"/>
                <a:gd name="T4" fmla="*/ 549 w 47"/>
                <a:gd name="T5" fmla="*/ 0 h 6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1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2 h 4"/>
                <a:gd name="T2" fmla="*/ 303 w 58"/>
                <a:gd name="T3" fmla="*/ 2 h 4"/>
                <a:gd name="T4" fmla="*/ 663 w 58"/>
                <a:gd name="T5" fmla="*/ 0 h 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2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89 w 54"/>
                <a:gd name="T3" fmla="*/ 1 h 3"/>
                <a:gd name="T4" fmla="*/ 585 w 54"/>
                <a:gd name="T5" fmla="*/ 0 h 3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3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303 h 174"/>
                <a:gd name="T2" fmla="*/ 292 w 120"/>
                <a:gd name="T3" fmla="*/ 273 h 174"/>
                <a:gd name="T4" fmla="*/ 527 w 120"/>
                <a:gd name="T5" fmla="*/ 242 h 174"/>
                <a:gd name="T6" fmla="*/ 760 w 120"/>
                <a:gd name="T7" fmla="*/ 201 h 174"/>
                <a:gd name="T8" fmla="*/ 957 w 120"/>
                <a:gd name="T9" fmla="*/ 155 h 174"/>
                <a:gd name="T10" fmla="*/ 1118 w 120"/>
                <a:gd name="T11" fmla="*/ 106 h 174"/>
                <a:gd name="T12" fmla="*/ 1269 w 120"/>
                <a:gd name="T13" fmla="*/ 50 h 174"/>
                <a:gd name="T14" fmla="*/ 1393 w 120"/>
                <a:gd name="T15" fmla="*/ 0 h 17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4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58 h 44"/>
                <a:gd name="T2" fmla="*/ 4 w 11"/>
                <a:gd name="T3" fmla="*/ 48 h 44"/>
                <a:gd name="T4" fmla="*/ 0 w 11"/>
                <a:gd name="T5" fmla="*/ 0 h 44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5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68 h 54"/>
                <a:gd name="T2" fmla="*/ 0 w 11"/>
                <a:gd name="T3" fmla="*/ 55 h 54"/>
                <a:gd name="T4" fmla="*/ 0 w 11"/>
                <a:gd name="T5" fmla="*/ 23 h 54"/>
                <a:gd name="T6" fmla="*/ 0 w 11"/>
                <a:gd name="T7" fmla="*/ 0 h 5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6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78 w 17"/>
                <a:gd name="T1" fmla="*/ 78 h 64"/>
                <a:gd name="T2" fmla="*/ 45 w 17"/>
                <a:gd name="T3" fmla="*/ 61 h 64"/>
                <a:gd name="T4" fmla="*/ 0 w 17"/>
                <a:gd name="T5" fmla="*/ 24 h 64"/>
                <a:gd name="T6" fmla="*/ 0 w 17"/>
                <a:gd name="T7" fmla="*/ 0 h 6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7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6605 w 498"/>
                <a:gd name="T3" fmla="*/ 0 h 521"/>
                <a:gd name="T4" fmla="*/ 6605 w 498"/>
                <a:gd name="T5" fmla="*/ 620 h 521"/>
                <a:gd name="T6" fmla="*/ 6514 w 498"/>
                <a:gd name="T7" fmla="*/ 674 h 521"/>
                <a:gd name="T8" fmla="*/ 6286 w 498"/>
                <a:gd name="T9" fmla="*/ 728 h 521"/>
                <a:gd name="T10" fmla="*/ 5932 w 498"/>
                <a:gd name="T11" fmla="*/ 820 h 521"/>
                <a:gd name="T12" fmla="*/ 5212 w 498"/>
                <a:gd name="T13" fmla="*/ 901 h 521"/>
                <a:gd name="T14" fmla="*/ 4296 w 498"/>
                <a:gd name="T15" fmla="*/ 952 h 521"/>
                <a:gd name="T16" fmla="*/ 3803 w 498"/>
                <a:gd name="T17" fmla="*/ 973 h 521"/>
                <a:gd name="T18" fmla="*/ 3264 w 498"/>
                <a:gd name="T19" fmla="*/ 977 h 521"/>
                <a:gd name="T20" fmla="*/ 2623 w 498"/>
                <a:gd name="T21" fmla="*/ 973 h 521"/>
                <a:gd name="T22" fmla="*/ 2082 w 498"/>
                <a:gd name="T23" fmla="*/ 952 h 521"/>
                <a:gd name="T24" fmla="*/ 1364 w 498"/>
                <a:gd name="T25" fmla="*/ 901 h 521"/>
                <a:gd name="T26" fmla="*/ 720 w 498"/>
                <a:gd name="T27" fmla="*/ 841 h 521"/>
                <a:gd name="T28" fmla="*/ 221 w 498"/>
                <a:gd name="T29" fmla="*/ 728 h 521"/>
                <a:gd name="T30" fmla="*/ 88 w 498"/>
                <a:gd name="T31" fmla="*/ 684 h 521"/>
                <a:gd name="T32" fmla="*/ 0 w 498"/>
                <a:gd name="T33" fmla="*/ 632 h 521"/>
                <a:gd name="T34" fmla="*/ 0 w 498"/>
                <a:gd name="T35" fmla="*/ 548 h 521"/>
                <a:gd name="T36" fmla="*/ 0 w 498"/>
                <a:gd name="T37" fmla="*/ 0 h 521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8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573 h 521"/>
                <a:gd name="T4" fmla="*/ 0 w 498"/>
                <a:gd name="T5" fmla="*/ 599 h 521"/>
                <a:gd name="T6" fmla="*/ 51 w 498"/>
                <a:gd name="T7" fmla="*/ 652 h 521"/>
                <a:gd name="T8" fmla="*/ 148 w 498"/>
                <a:gd name="T9" fmla="*/ 696 h 521"/>
                <a:gd name="T10" fmla="*/ 372 w 498"/>
                <a:gd name="T11" fmla="*/ 753 h 521"/>
                <a:gd name="T12" fmla="*/ 538 w 498"/>
                <a:gd name="T13" fmla="*/ 804 h 521"/>
                <a:gd name="T14" fmla="*/ 865 w 498"/>
                <a:gd name="T15" fmla="*/ 851 h 521"/>
                <a:gd name="T16" fmla="*/ 1270 w 498"/>
                <a:gd name="T17" fmla="*/ 889 h 521"/>
                <a:gd name="T18" fmla="*/ 1762 w 498"/>
                <a:gd name="T19" fmla="*/ 933 h 521"/>
                <a:gd name="T20" fmla="*/ 2495 w 498"/>
                <a:gd name="T21" fmla="*/ 967 h 521"/>
                <a:gd name="T22" fmla="*/ 3037 w 498"/>
                <a:gd name="T23" fmla="*/ 973 h 521"/>
                <a:gd name="T24" fmla="*/ 3304 w 498"/>
                <a:gd name="T25" fmla="*/ 977 h 521"/>
                <a:gd name="T26" fmla="*/ 3847 w 498"/>
                <a:gd name="T27" fmla="*/ 973 h 521"/>
                <a:gd name="T28" fmla="*/ 4394 w 498"/>
                <a:gd name="T29" fmla="*/ 952 h 521"/>
                <a:gd name="T30" fmla="*/ 5064 w 498"/>
                <a:gd name="T31" fmla="*/ 915 h 521"/>
                <a:gd name="T32" fmla="*/ 5511 w 498"/>
                <a:gd name="T33" fmla="*/ 866 h 521"/>
                <a:gd name="T34" fmla="*/ 5970 w 498"/>
                <a:gd name="T35" fmla="*/ 814 h 521"/>
                <a:gd name="T36" fmla="*/ 6253 w 498"/>
                <a:gd name="T37" fmla="*/ 753 h 521"/>
                <a:gd name="T38" fmla="*/ 6470 w 498"/>
                <a:gd name="T39" fmla="*/ 679 h 521"/>
                <a:gd name="T40" fmla="*/ 6605 w 498"/>
                <a:gd name="T41" fmla="*/ 616 h 521"/>
                <a:gd name="T42" fmla="*/ 6605 w 498"/>
                <a:gd name="T43" fmla="*/ 573 h 521"/>
                <a:gd name="T44" fmla="*/ 6605 w 498"/>
                <a:gd name="T45" fmla="*/ 0 h 521"/>
                <a:gd name="T46" fmla="*/ 0 w 498"/>
                <a:gd name="T47" fmla="*/ 0 h 521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19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720 w 341"/>
                <a:gd name="T1" fmla="*/ 34 h 146"/>
                <a:gd name="T2" fmla="*/ 988 w 341"/>
                <a:gd name="T3" fmla="*/ 28 h 146"/>
                <a:gd name="T4" fmla="*/ 1437 w 341"/>
                <a:gd name="T5" fmla="*/ 7 h 146"/>
                <a:gd name="T6" fmla="*/ 1891 w 341"/>
                <a:gd name="T7" fmla="*/ 3 h 146"/>
                <a:gd name="T8" fmla="*/ 2394 w 341"/>
                <a:gd name="T9" fmla="*/ 0 h 146"/>
                <a:gd name="T10" fmla="*/ 3003 w 341"/>
                <a:gd name="T11" fmla="*/ 3 h 146"/>
                <a:gd name="T12" fmla="*/ 3416 w 341"/>
                <a:gd name="T13" fmla="*/ 7 h 146"/>
                <a:gd name="T14" fmla="*/ 3968 w 341"/>
                <a:gd name="T15" fmla="*/ 28 h 146"/>
                <a:gd name="T16" fmla="*/ 4496 w 341"/>
                <a:gd name="T17" fmla="*/ 39 h 146"/>
                <a:gd name="T18" fmla="*/ 3643 w 341"/>
                <a:gd name="T19" fmla="*/ 73 h 146"/>
                <a:gd name="T20" fmla="*/ 4182 w 341"/>
                <a:gd name="T21" fmla="*/ 125 h 146"/>
                <a:gd name="T22" fmla="*/ 3416 w 341"/>
                <a:gd name="T23" fmla="*/ 131 h 146"/>
                <a:gd name="T24" fmla="*/ 3910 w 341"/>
                <a:gd name="T25" fmla="*/ 180 h 146"/>
                <a:gd name="T26" fmla="*/ 3193 w 341"/>
                <a:gd name="T27" fmla="*/ 197 h 146"/>
                <a:gd name="T28" fmla="*/ 3685 w 341"/>
                <a:gd name="T29" fmla="*/ 246 h 146"/>
                <a:gd name="T30" fmla="*/ 2781 w 341"/>
                <a:gd name="T31" fmla="*/ 239 h 146"/>
                <a:gd name="T32" fmla="*/ 2072 w 341"/>
                <a:gd name="T33" fmla="*/ 234 h 146"/>
                <a:gd name="T34" fmla="*/ 1252 w 341"/>
                <a:gd name="T35" fmla="*/ 234 h 146"/>
                <a:gd name="T36" fmla="*/ 630 w 341"/>
                <a:gd name="T37" fmla="*/ 246 h 146"/>
                <a:gd name="T38" fmla="*/ 0 w 341"/>
                <a:gd name="T39" fmla="*/ 256 h 146"/>
                <a:gd name="T40" fmla="*/ 720 w 341"/>
                <a:gd name="T41" fmla="*/ 34 h 14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0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420 w 136"/>
                <a:gd name="T1" fmla="*/ 0 h 92"/>
                <a:gd name="T2" fmla="*/ 1073 w 136"/>
                <a:gd name="T3" fmla="*/ 41 h 92"/>
                <a:gd name="T4" fmla="*/ 1160 w 136"/>
                <a:gd name="T5" fmla="*/ 50 h 92"/>
                <a:gd name="T6" fmla="*/ 1716 w 136"/>
                <a:gd name="T7" fmla="*/ 41 h 92"/>
                <a:gd name="T8" fmla="*/ 1544 w 136"/>
                <a:gd name="T9" fmla="*/ 112 h 92"/>
                <a:gd name="T10" fmla="*/ 1026 w 136"/>
                <a:gd name="T11" fmla="*/ 90 h 92"/>
                <a:gd name="T12" fmla="*/ 948 w 136"/>
                <a:gd name="T13" fmla="*/ 96 h 92"/>
                <a:gd name="T14" fmla="*/ 1160 w 136"/>
                <a:gd name="T15" fmla="*/ 138 h 92"/>
                <a:gd name="T16" fmla="*/ 211 w 136"/>
                <a:gd name="T17" fmla="*/ 143 h 92"/>
                <a:gd name="T18" fmla="*/ 620 w 136"/>
                <a:gd name="T19" fmla="*/ 101 h 92"/>
                <a:gd name="T20" fmla="*/ 520 w 136"/>
                <a:gd name="T21" fmla="*/ 86 h 92"/>
                <a:gd name="T22" fmla="*/ 0 w 136"/>
                <a:gd name="T23" fmla="*/ 118 h 92"/>
                <a:gd name="T24" fmla="*/ 262 w 136"/>
                <a:gd name="T25" fmla="*/ 41 h 92"/>
                <a:gd name="T26" fmla="*/ 620 w 136"/>
                <a:gd name="T27" fmla="*/ 58 h 92"/>
                <a:gd name="T28" fmla="*/ 777 w 136"/>
                <a:gd name="T29" fmla="*/ 41 h 92"/>
                <a:gd name="T30" fmla="*/ 520 w 136"/>
                <a:gd name="T31" fmla="*/ 4 h 92"/>
                <a:gd name="T32" fmla="*/ 1420 w 136"/>
                <a:gd name="T33" fmla="*/ 0 h 9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1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616 w 133"/>
                <a:gd name="T1" fmla="*/ 3 h 279"/>
                <a:gd name="T2" fmla="*/ 210 w 133"/>
                <a:gd name="T3" fmla="*/ 504 h 279"/>
                <a:gd name="T4" fmla="*/ 0 w 133"/>
                <a:gd name="T5" fmla="*/ 504 h 279"/>
                <a:gd name="T6" fmla="*/ 1409 w 133"/>
                <a:gd name="T7" fmla="*/ 0 h 279"/>
                <a:gd name="T8" fmla="*/ 1577 w 133"/>
                <a:gd name="T9" fmla="*/ 0 h 279"/>
                <a:gd name="T10" fmla="*/ 1616 w 133"/>
                <a:gd name="T11" fmla="*/ 3 h 279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2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614 w 72"/>
                <a:gd name="T1" fmla="*/ 0 h 105"/>
                <a:gd name="T2" fmla="*/ 300 w 72"/>
                <a:gd name="T3" fmla="*/ 34 h 105"/>
                <a:gd name="T4" fmla="*/ 86 w 72"/>
                <a:gd name="T5" fmla="*/ 55 h 105"/>
                <a:gd name="T6" fmla="*/ 0 w 72"/>
                <a:gd name="T7" fmla="*/ 100 h 105"/>
                <a:gd name="T8" fmla="*/ 50 w 72"/>
                <a:gd name="T9" fmla="*/ 137 h 105"/>
                <a:gd name="T10" fmla="*/ 176 w 72"/>
                <a:gd name="T11" fmla="*/ 155 h 105"/>
                <a:gd name="T12" fmla="*/ 300 w 72"/>
                <a:gd name="T13" fmla="*/ 119 h 105"/>
                <a:gd name="T14" fmla="*/ 412 w 72"/>
                <a:gd name="T15" fmla="*/ 104 h 105"/>
                <a:gd name="T16" fmla="*/ 577 w 72"/>
                <a:gd name="T17" fmla="*/ 104 h 105"/>
                <a:gd name="T18" fmla="*/ 733 w 72"/>
                <a:gd name="T19" fmla="*/ 110 h 105"/>
                <a:gd name="T20" fmla="*/ 871 w 72"/>
                <a:gd name="T21" fmla="*/ 85 h 105"/>
                <a:gd name="T22" fmla="*/ 661 w 72"/>
                <a:gd name="T23" fmla="*/ 63 h 105"/>
                <a:gd name="T24" fmla="*/ 577 w 72"/>
                <a:gd name="T25" fmla="*/ 44 h 105"/>
                <a:gd name="T26" fmla="*/ 535 w 72"/>
                <a:gd name="T27" fmla="*/ 17 h 105"/>
                <a:gd name="T28" fmla="*/ 661 w 72"/>
                <a:gd name="T29" fmla="*/ 0 h 105"/>
                <a:gd name="T30" fmla="*/ 614 w 72"/>
                <a:gd name="T31" fmla="*/ 0 h 105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3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129 h 75"/>
                <a:gd name="T2" fmla="*/ 40 w 51"/>
                <a:gd name="T3" fmla="*/ 46 h 75"/>
                <a:gd name="T4" fmla="*/ 464 w 51"/>
                <a:gd name="T5" fmla="*/ 0 h 75"/>
                <a:gd name="T6" fmla="*/ 499 w 51"/>
                <a:gd name="T7" fmla="*/ 72 h 75"/>
                <a:gd name="T8" fmla="*/ 169 w 51"/>
                <a:gd name="T9" fmla="*/ 124 h 75"/>
                <a:gd name="T10" fmla="*/ 0 w 51"/>
                <a:gd name="T11" fmla="*/ 129 h 75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4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5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50 w 89"/>
                <a:gd name="T3" fmla="*/ 45 h 78"/>
                <a:gd name="T4" fmla="*/ 475 w 89"/>
                <a:gd name="T5" fmla="*/ 79 h 78"/>
                <a:gd name="T6" fmla="*/ 716 w 89"/>
                <a:gd name="T7" fmla="*/ 101 h 78"/>
                <a:gd name="T8" fmla="*/ 866 w 89"/>
                <a:gd name="T9" fmla="*/ 110 h 78"/>
                <a:gd name="T10" fmla="*/ 956 w 89"/>
                <a:gd name="T11" fmla="*/ 101 h 78"/>
                <a:gd name="T12" fmla="*/ 1031 w 89"/>
                <a:gd name="T13" fmla="*/ 93 h 78"/>
                <a:gd name="T14" fmla="*/ 752 w 89"/>
                <a:gd name="T15" fmla="*/ 55 h 78"/>
                <a:gd name="T16" fmla="*/ 475 w 89"/>
                <a:gd name="T17" fmla="*/ 17 h 78"/>
                <a:gd name="T18" fmla="*/ 318 w 89"/>
                <a:gd name="T19" fmla="*/ 3 h 78"/>
                <a:gd name="T20" fmla="*/ 202 w 89"/>
                <a:gd name="T21" fmla="*/ 0 h 78"/>
                <a:gd name="T22" fmla="*/ 85 w 89"/>
                <a:gd name="T23" fmla="*/ 0 h 78"/>
                <a:gd name="T24" fmla="*/ 0 w 89"/>
                <a:gd name="T25" fmla="*/ 7 h 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6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303 w 86"/>
                <a:gd name="T1" fmla="*/ 4 h 89"/>
                <a:gd name="T2" fmla="*/ 176 w 86"/>
                <a:gd name="T3" fmla="*/ 0 h 89"/>
                <a:gd name="T4" fmla="*/ 50 w 86"/>
                <a:gd name="T5" fmla="*/ 7 h 89"/>
                <a:gd name="T6" fmla="*/ 0 w 86"/>
                <a:gd name="T7" fmla="*/ 21 h 89"/>
                <a:gd name="T8" fmla="*/ 176 w 86"/>
                <a:gd name="T9" fmla="*/ 45 h 89"/>
                <a:gd name="T10" fmla="*/ 871 w 86"/>
                <a:gd name="T11" fmla="*/ 113 h 89"/>
                <a:gd name="T12" fmla="*/ 1020 w 86"/>
                <a:gd name="T13" fmla="*/ 119 h 89"/>
                <a:gd name="T14" fmla="*/ 1072 w 86"/>
                <a:gd name="T15" fmla="*/ 107 h 89"/>
                <a:gd name="T16" fmla="*/ 1072 w 86"/>
                <a:gd name="T17" fmla="*/ 91 h 89"/>
                <a:gd name="T18" fmla="*/ 259 w 86"/>
                <a:gd name="T19" fmla="*/ 4 h 89"/>
                <a:gd name="T20" fmla="*/ 86 w 86"/>
                <a:gd name="T21" fmla="*/ 4 h 89"/>
                <a:gd name="T22" fmla="*/ 146 w 86"/>
                <a:gd name="T23" fmla="*/ 4 h 89"/>
                <a:gd name="T24" fmla="*/ 303 w 86"/>
                <a:gd name="T25" fmla="*/ 4 h 89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7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54 w 75"/>
                <a:gd name="T1" fmla="*/ 7 h 96"/>
                <a:gd name="T2" fmla="*/ 152 w 75"/>
                <a:gd name="T3" fmla="*/ 0 h 96"/>
                <a:gd name="T4" fmla="*/ 43 w 75"/>
                <a:gd name="T5" fmla="*/ 10 h 96"/>
                <a:gd name="T6" fmla="*/ 0 w 75"/>
                <a:gd name="T7" fmla="*/ 35 h 96"/>
                <a:gd name="T8" fmla="*/ 152 w 75"/>
                <a:gd name="T9" fmla="*/ 69 h 96"/>
                <a:gd name="T10" fmla="*/ 829 w 75"/>
                <a:gd name="T11" fmla="*/ 171 h 96"/>
                <a:gd name="T12" fmla="*/ 752 w 75"/>
                <a:gd name="T13" fmla="*/ 120 h 96"/>
                <a:gd name="T14" fmla="*/ 597 w 75"/>
                <a:gd name="T15" fmla="*/ 69 h 96"/>
                <a:gd name="T16" fmla="*/ 418 w 75"/>
                <a:gd name="T17" fmla="*/ 28 h 96"/>
                <a:gd name="T18" fmla="*/ 180 w 75"/>
                <a:gd name="T19" fmla="*/ 0 h 96"/>
                <a:gd name="T20" fmla="*/ 72 w 75"/>
                <a:gd name="T21" fmla="*/ 0 h 96"/>
                <a:gd name="T22" fmla="*/ 254 w 75"/>
                <a:gd name="T23" fmla="*/ 7 h 9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8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141 h 150"/>
                <a:gd name="T2" fmla="*/ 343 w 259"/>
                <a:gd name="T3" fmla="*/ 177 h 150"/>
                <a:gd name="T4" fmla="*/ 825 w 259"/>
                <a:gd name="T5" fmla="*/ 213 h 150"/>
                <a:gd name="T6" fmla="*/ 1417 w 259"/>
                <a:gd name="T7" fmla="*/ 248 h 150"/>
                <a:gd name="T8" fmla="*/ 1985 w 259"/>
                <a:gd name="T9" fmla="*/ 260 h 150"/>
                <a:gd name="T10" fmla="*/ 2460 w 259"/>
                <a:gd name="T11" fmla="*/ 208 h 150"/>
                <a:gd name="T12" fmla="*/ 2907 w 259"/>
                <a:gd name="T13" fmla="*/ 159 h 150"/>
                <a:gd name="T14" fmla="*/ 3355 w 259"/>
                <a:gd name="T15" fmla="*/ 113 h 150"/>
                <a:gd name="T16" fmla="*/ 2423 w 259"/>
                <a:gd name="T17" fmla="*/ 0 h 150"/>
                <a:gd name="T18" fmla="*/ 2075 w 259"/>
                <a:gd name="T19" fmla="*/ 44 h 150"/>
                <a:gd name="T20" fmla="*/ 1674 w 259"/>
                <a:gd name="T21" fmla="*/ 72 h 150"/>
                <a:gd name="T22" fmla="*/ 971 w 259"/>
                <a:gd name="T23" fmla="*/ 44 h 150"/>
                <a:gd name="T24" fmla="*/ 1090 w 259"/>
                <a:gd name="T25" fmla="*/ 44 h 150"/>
                <a:gd name="T26" fmla="*/ 0 w 259"/>
                <a:gd name="T27" fmla="*/ 141 h 150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29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115 h 160"/>
                <a:gd name="T2" fmla="*/ 253 w 81"/>
                <a:gd name="T3" fmla="*/ 56 h 160"/>
                <a:gd name="T4" fmla="*/ 721 w 81"/>
                <a:gd name="T5" fmla="*/ 10 h 160"/>
                <a:gd name="T6" fmla="*/ 1007 w 81"/>
                <a:gd name="T7" fmla="*/ 0 h 160"/>
                <a:gd name="T8" fmla="*/ 1007 w 81"/>
                <a:gd name="T9" fmla="*/ 247 h 160"/>
                <a:gd name="T10" fmla="*/ 763 w 81"/>
                <a:gd name="T11" fmla="*/ 267 h 160"/>
                <a:gd name="T12" fmla="*/ 583 w 81"/>
                <a:gd name="T13" fmla="*/ 195 h 160"/>
                <a:gd name="T14" fmla="*/ 371 w 81"/>
                <a:gd name="T15" fmla="*/ 148 h 160"/>
                <a:gd name="T16" fmla="*/ 211 w 81"/>
                <a:gd name="T17" fmla="*/ 125 h 160"/>
                <a:gd name="T18" fmla="*/ 0 w 81"/>
                <a:gd name="T19" fmla="*/ 115 h 16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0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1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8 w 44"/>
                <a:gd name="T3" fmla="*/ 18 h 28"/>
                <a:gd name="T4" fmla="*/ 281 w 44"/>
                <a:gd name="T5" fmla="*/ 28 h 28"/>
                <a:gd name="T6" fmla="*/ 352 w 44"/>
                <a:gd name="T7" fmla="*/ 28 h 28"/>
                <a:gd name="T8" fmla="*/ 447 w 44"/>
                <a:gd name="T9" fmla="*/ 28 h 28"/>
                <a:gd name="T10" fmla="*/ 352 w 44"/>
                <a:gd name="T11" fmla="*/ 14 h 28"/>
                <a:gd name="T12" fmla="*/ 245 w 44"/>
                <a:gd name="T13" fmla="*/ 7 h 28"/>
                <a:gd name="T14" fmla="*/ 106 w 44"/>
                <a:gd name="T15" fmla="*/ 4 h 28"/>
                <a:gd name="T16" fmla="*/ 0 w 44"/>
                <a:gd name="T17" fmla="*/ 0 h 2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2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4 w 41"/>
                <a:gd name="T1" fmla="*/ 52 h 45"/>
                <a:gd name="T2" fmla="*/ 121 w 41"/>
                <a:gd name="T3" fmla="*/ 14 h 45"/>
                <a:gd name="T4" fmla="*/ 208 w 41"/>
                <a:gd name="T5" fmla="*/ 7 h 45"/>
                <a:gd name="T6" fmla="*/ 372 w 41"/>
                <a:gd name="T7" fmla="*/ 0 h 45"/>
                <a:gd name="T8" fmla="*/ 335 w 41"/>
                <a:gd name="T9" fmla="*/ 14 h 45"/>
                <a:gd name="T10" fmla="*/ 272 w 41"/>
                <a:gd name="T11" fmla="*/ 42 h 45"/>
                <a:gd name="T12" fmla="*/ 0 w 41"/>
                <a:gd name="T13" fmla="*/ 59 h 45"/>
                <a:gd name="T14" fmla="*/ 34 w 41"/>
                <a:gd name="T15" fmla="*/ 52 h 45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3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550 w 58"/>
                <a:gd name="T1" fmla="*/ 0 h 71"/>
                <a:gd name="T2" fmla="*/ 237 w 58"/>
                <a:gd name="T3" fmla="*/ 31 h 71"/>
                <a:gd name="T4" fmla="*/ 83 w 58"/>
                <a:gd name="T5" fmla="*/ 78 h 71"/>
                <a:gd name="T6" fmla="*/ 0 w 58"/>
                <a:gd name="T7" fmla="*/ 127 h 71"/>
                <a:gd name="T8" fmla="*/ 282 w 58"/>
                <a:gd name="T9" fmla="*/ 104 h 71"/>
                <a:gd name="T10" fmla="*/ 468 w 58"/>
                <a:gd name="T11" fmla="*/ 67 h 71"/>
                <a:gd name="T12" fmla="*/ 550 w 58"/>
                <a:gd name="T13" fmla="*/ 34 h 71"/>
                <a:gd name="T14" fmla="*/ 606 w 58"/>
                <a:gd name="T15" fmla="*/ 7 h 71"/>
                <a:gd name="T16" fmla="*/ 663 w 58"/>
                <a:gd name="T17" fmla="*/ 7 h 71"/>
                <a:gd name="T18" fmla="*/ 550 w 58"/>
                <a:gd name="T19" fmla="*/ 0 h 71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4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65 w 51"/>
                <a:gd name="T3" fmla="*/ 41 h 62"/>
                <a:gd name="T4" fmla="*/ 268 w 51"/>
                <a:gd name="T5" fmla="*/ 79 h 62"/>
                <a:gd name="T6" fmla="*/ 499 w 51"/>
                <a:gd name="T7" fmla="*/ 96 h 62"/>
                <a:gd name="T8" fmla="*/ 499 w 51"/>
                <a:gd name="T9" fmla="*/ 63 h 62"/>
                <a:gd name="T10" fmla="*/ 434 w 51"/>
                <a:gd name="T11" fmla="*/ 38 h 62"/>
                <a:gd name="T12" fmla="*/ 268 w 51"/>
                <a:gd name="T13" fmla="*/ 10 h 62"/>
                <a:gd name="T14" fmla="*/ 65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5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476 w 194"/>
                <a:gd name="T1" fmla="*/ 35 h 160"/>
                <a:gd name="T2" fmla="*/ 446 w 194"/>
                <a:gd name="T3" fmla="*/ 56 h 160"/>
                <a:gd name="T4" fmla="*/ 258 w 194"/>
                <a:gd name="T5" fmla="*/ 70 h 160"/>
                <a:gd name="T6" fmla="*/ 86 w 194"/>
                <a:gd name="T7" fmla="*/ 64 h 160"/>
                <a:gd name="T8" fmla="*/ 178 w 194"/>
                <a:gd name="T9" fmla="*/ 38 h 160"/>
                <a:gd name="T10" fmla="*/ 215 w 194"/>
                <a:gd name="T11" fmla="*/ 7 h 160"/>
                <a:gd name="T12" fmla="*/ 476 w 194"/>
                <a:gd name="T13" fmla="*/ 0 h 160"/>
                <a:gd name="T14" fmla="*/ 753 w 194"/>
                <a:gd name="T15" fmla="*/ 31 h 160"/>
                <a:gd name="T16" fmla="*/ 972 w 194"/>
                <a:gd name="T17" fmla="*/ 50 h 160"/>
                <a:gd name="T18" fmla="*/ 1017 w 194"/>
                <a:gd name="T19" fmla="*/ 85 h 160"/>
                <a:gd name="T20" fmla="*/ 1339 w 194"/>
                <a:gd name="T21" fmla="*/ 115 h 160"/>
                <a:gd name="T22" fmla="*/ 1866 w 194"/>
                <a:gd name="T23" fmla="*/ 148 h 160"/>
                <a:gd name="T24" fmla="*/ 2204 w 194"/>
                <a:gd name="T25" fmla="*/ 162 h 160"/>
                <a:gd name="T26" fmla="*/ 2525 w 194"/>
                <a:gd name="T27" fmla="*/ 171 h 160"/>
                <a:gd name="T28" fmla="*/ 2301 w 194"/>
                <a:gd name="T29" fmla="*/ 202 h 160"/>
                <a:gd name="T30" fmla="*/ 1942 w 194"/>
                <a:gd name="T31" fmla="*/ 234 h 160"/>
                <a:gd name="T32" fmla="*/ 1674 w 194"/>
                <a:gd name="T33" fmla="*/ 257 h 160"/>
                <a:gd name="T34" fmla="*/ 1294 w 194"/>
                <a:gd name="T35" fmla="*/ 267 h 160"/>
                <a:gd name="T36" fmla="*/ 1017 w 194"/>
                <a:gd name="T37" fmla="*/ 229 h 160"/>
                <a:gd name="T38" fmla="*/ 753 w 194"/>
                <a:gd name="T39" fmla="*/ 195 h 160"/>
                <a:gd name="T40" fmla="*/ 476 w 194"/>
                <a:gd name="T41" fmla="*/ 189 h 160"/>
                <a:gd name="T42" fmla="*/ 178 w 194"/>
                <a:gd name="T43" fmla="*/ 189 h 160"/>
                <a:gd name="T44" fmla="*/ 0 w 194"/>
                <a:gd name="T45" fmla="*/ 182 h 160"/>
                <a:gd name="T46" fmla="*/ 572 w 194"/>
                <a:gd name="T47" fmla="*/ 85 h 160"/>
                <a:gd name="T48" fmla="*/ 476 w 194"/>
                <a:gd name="T49" fmla="*/ 56 h 160"/>
                <a:gd name="T50" fmla="*/ 476 w 194"/>
                <a:gd name="T51" fmla="*/ 35 h 160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6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34 w 34"/>
                <a:gd name="T1" fmla="*/ 7 h 20"/>
                <a:gd name="T2" fmla="*/ 124 w 34"/>
                <a:gd name="T3" fmla="*/ 0 h 20"/>
                <a:gd name="T4" fmla="*/ 34 w 34"/>
                <a:gd name="T5" fmla="*/ 0 h 20"/>
                <a:gd name="T6" fmla="*/ 0 w 34"/>
                <a:gd name="T7" fmla="*/ 10 h 20"/>
                <a:gd name="T8" fmla="*/ 94 w 34"/>
                <a:gd name="T9" fmla="*/ 10 h 20"/>
                <a:gd name="T10" fmla="*/ 268 w 34"/>
                <a:gd name="T11" fmla="*/ 10 h 20"/>
                <a:gd name="T12" fmla="*/ 329 w 34"/>
                <a:gd name="T13" fmla="*/ 10 h 20"/>
                <a:gd name="T14" fmla="*/ 295 w 34"/>
                <a:gd name="T15" fmla="*/ 10 h 20"/>
                <a:gd name="T16" fmla="*/ 234 w 34"/>
                <a:gd name="T17" fmla="*/ 7 h 20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7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7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7 w 65"/>
                <a:gd name="T7" fmla="*/ 17 h 30"/>
                <a:gd name="T8" fmla="*/ 250 w 65"/>
                <a:gd name="T9" fmla="*/ 24 h 30"/>
                <a:gd name="T10" fmla="*/ 543 w 65"/>
                <a:gd name="T11" fmla="*/ 30 h 30"/>
                <a:gd name="T12" fmla="*/ 697 w 65"/>
                <a:gd name="T13" fmla="*/ 27 h 30"/>
                <a:gd name="T14" fmla="*/ 697 w 65"/>
                <a:gd name="T15" fmla="*/ 20 h 30"/>
                <a:gd name="T16" fmla="*/ 624 w 65"/>
                <a:gd name="T17" fmla="*/ 17 h 30"/>
                <a:gd name="T18" fmla="*/ 480 w 65"/>
                <a:gd name="T19" fmla="*/ 13 h 30"/>
                <a:gd name="T20" fmla="*/ 296 w 65"/>
                <a:gd name="T21" fmla="*/ 10 h 30"/>
                <a:gd name="T22" fmla="*/ 178 w 65"/>
                <a:gd name="T23" fmla="*/ 3 h 30"/>
                <a:gd name="T24" fmla="*/ 107 w 65"/>
                <a:gd name="T25" fmla="*/ 0 h 30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8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5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6 w 71"/>
                <a:gd name="T7" fmla="*/ 20 h 34"/>
                <a:gd name="T8" fmla="*/ 289 w 71"/>
                <a:gd name="T9" fmla="*/ 27 h 34"/>
                <a:gd name="T10" fmla="*/ 464 w 71"/>
                <a:gd name="T11" fmla="*/ 34 h 34"/>
                <a:gd name="T12" fmla="*/ 713 w 71"/>
                <a:gd name="T13" fmla="*/ 34 h 34"/>
                <a:gd name="T14" fmla="*/ 739 w 71"/>
                <a:gd name="T15" fmla="*/ 27 h 34"/>
                <a:gd name="T16" fmla="*/ 739 w 71"/>
                <a:gd name="T17" fmla="*/ 17 h 34"/>
                <a:gd name="T18" fmla="*/ 642 w 71"/>
                <a:gd name="T19" fmla="*/ 13 h 34"/>
                <a:gd name="T20" fmla="*/ 528 w 71"/>
                <a:gd name="T21" fmla="*/ 17 h 34"/>
                <a:gd name="T22" fmla="*/ 464 w 71"/>
                <a:gd name="T23" fmla="*/ 13 h 34"/>
                <a:gd name="T24" fmla="*/ 354 w 71"/>
                <a:gd name="T25" fmla="*/ 10 h 34"/>
                <a:gd name="T26" fmla="*/ 245 w 71"/>
                <a:gd name="T27" fmla="*/ 3 h 34"/>
                <a:gd name="T28" fmla="*/ 175 w 71"/>
                <a:gd name="T29" fmla="*/ 0 h 3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39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69 w 51"/>
                <a:gd name="T1" fmla="*/ 10 h 27"/>
                <a:gd name="T2" fmla="*/ 234 w 51"/>
                <a:gd name="T3" fmla="*/ 3 h 27"/>
                <a:gd name="T4" fmla="*/ 65 w 51"/>
                <a:gd name="T5" fmla="*/ 0 h 27"/>
                <a:gd name="T6" fmla="*/ 0 w 51"/>
                <a:gd name="T7" fmla="*/ 7 h 27"/>
                <a:gd name="T8" fmla="*/ 34 w 51"/>
                <a:gd name="T9" fmla="*/ 13 h 27"/>
                <a:gd name="T10" fmla="*/ 169 w 51"/>
                <a:gd name="T11" fmla="*/ 20 h 27"/>
                <a:gd name="T12" fmla="*/ 295 w 51"/>
                <a:gd name="T13" fmla="*/ 27 h 27"/>
                <a:gd name="T14" fmla="*/ 394 w 51"/>
                <a:gd name="T15" fmla="*/ 24 h 27"/>
                <a:gd name="T16" fmla="*/ 464 w 51"/>
                <a:gd name="T17" fmla="*/ 20 h 27"/>
                <a:gd name="T18" fmla="*/ 499 w 51"/>
                <a:gd name="T19" fmla="*/ 13 h 27"/>
                <a:gd name="T20" fmla="*/ 369 w 51"/>
                <a:gd name="T21" fmla="*/ 10 h 27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0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1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2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3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4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5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98 h 65"/>
                <a:gd name="T2" fmla="*/ 218 w 37"/>
                <a:gd name="T3" fmla="*/ 55 h 65"/>
                <a:gd name="T4" fmla="*/ 302 w 37"/>
                <a:gd name="T5" fmla="*/ 0 h 65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6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29 w 21"/>
                <a:gd name="T1" fmla="*/ 0 h 14"/>
                <a:gd name="T2" fmla="*/ 29 w 21"/>
                <a:gd name="T3" fmla="*/ 4 h 14"/>
                <a:gd name="T4" fmla="*/ 0 w 21"/>
                <a:gd name="T5" fmla="*/ 7 h 14"/>
                <a:gd name="T6" fmla="*/ 0 w 21"/>
                <a:gd name="T7" fmla="*/ 7 h 14"/>
                <a:gd name="T8" fmla="*/ 136 w 21"/>
                <a:gd name="T9" fmla="*/ 7 h 14"/>
                <a:gd name="T10" fmla="*/ 29 w 21"/>
                <a:gd name="T11" fmla="*/ 0 h 1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7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8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49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5 h 10"/>
                <a:gd name="T2" fmla="*/ 118 w 58"/>
                <a:gd name="T3" fmla="*/ 3 h 10"/>
                <a:gd name="T4" fmla="*/ 538 w 58"/>
                <a:gd name="T5" fmla="*/ 0 h 10"/>
                <a:gd name="T6" fmla="*/ 663 w 58"/>
                <a:gd name="T7" fmla="*/ 5 h 10"/>
                <a:gd name="T8" fmla="*/ 538 w 58"/>
                <a:gd name="T9" fmla="*/ 5 h 10"/>
                <a:gd name="T10" fmla="*/ 70 w 58"/>
                <a:gd name="T11" fmla="*/ 5 h 10"/>
                <a:gd name="T12" fmla="*/ 0 w 58"/>
                <a:gd name="T13" fmla="*/ 5 h 1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0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78 w 17"/>
                <a:gd name="T1" fmla="*/ 0 h 51"/>
                <a:gd name="T2" fmla="*/ 45 w 17"/>
                <a:gd name="T3" fmla="*/ 6 h 51"/>
                <a:gd name="T4" fmla="*/ 0 w 17"/>
                <a:gd name="T5" fmla="*/ 55 h 51"/>
                <a:gd name="T6" fmla="*/ 3 w 17"/>
                <a:gd name="T7" fmla="*/ 65 h 51"/>
                <a:gd name="T8" fmla="*/ 45 w 17"/>
                <a:gd name="T9" fmla="*/ 55 h 51"/>
                <a:gd name="T10" fmla="*/ 78 w 17"/>
                <a:gd name="T11" fmla="*/ 6 h 51"/>
                <a:gd name="T12" fmla="*/ 78 w 17"/>
                <a:gd name="T13" fmla="*/ 0 h 51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1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2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3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4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5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6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7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38 h 150"/>
                <a:gd name="T2" fmla="*/ 76 w 616"/>
                <a:gd name="T3" fmla="*/ 10 h 150"/>
                <a:gd name="T4" fmla="*/ 320 w 616"/>
                <a:gd name="T5" fmla="*/ 4 h 150"/>
                <a:gd name="T6" fmla="*/ 607 w 616"/>
                <a:gd name="T7" fmla="*/ 4 h 150"/>
                <a:gd name="T8" fmla="*/ 941 w 616"/>
                <a:gd name="T9" fmla="*/ 7 h 150"/>
                <a:gd name="T10" fmla="*/ 1211 w 616"/>
                <a:gd name="T11" fmla="*/ 10 h 150"/>
                <a:gd name="T12" fmla="*/ 1651 w 616"/>
                <a:gd name="T13" fmla="*/ 31 h 150"/>
                <a:gd name="T14" fmla="*/ 1833 w 616"/>
                <a:gd name="T15" fmla="*/ 38 h 150"/>
                <a:gd name="T16" fmla="*/ 2066 w 616"/>
                <a:gd name="T17" fmla="*/ 52 h 150"/>
                <a:gd name="T18" fmla="*/ 2300 w 616"/>
                <a:gd name="T19" fmla="*/ 67 h 150"/>
                <a:gd name="T20" fmla="*/ 2485 w 616"/>
                <a:gd name="T21" fmla="*/ 78 h 150"/>
                <a:gd name="T22" fmla="*/ 2810 w 616"/>
                <a:gd name="T23" fmla="*/ 94 h 150"/>
                <a:gd name="T24" fmla="*/ 3141 w 616"/>
                <a:gd name="T25" fmla="*/ 108 h 150"/>
                <a:gd name="T26" fmla="*/ 3538 w 616"/>
                <a:gd name="T27" fmla="*/ 113 h 150"/>
                <a:gd name="T28" fmla="*/ 3992 w 616"/>
                <a:gd name="T29" fmla="*/ 124 h 150"/>
                <a:gd name="T30" fmla="*/ 4454 w 616"/>
                <a:gd name="T31" fmla="*/ 118 h 150"/>
                <a:gd name="T32" fmla="*/ 4842 w 616"/>
                <a:gd name="T33" fmla="*/ 113 h 150"/>
                <a:gd name="T34" fmla="*/ 5214 w 616"/>
                <a:gd name="T35" fmla="*/ 100 h 150"/>
                <a:gd name="T36" fmla="*/ 5679 w 616"/>
                <a:gd name="T37" fmla="*/ 82 h 150"/>
                <a:gd name="T38" fmla="*/ 6060 w 616"/>
                <a:gd name="T39" fmla="*/ 58 h 150"/>
                <a:gd name="T40" fmla="*/ 6582 w 616"/>
                <a:gd name="T41" fmla="*/ 35 h 150"/>
                <a:gd name="T42" fmla="*/ 6850 w 616"/>
                <a:gd name="T43" fmla="*/ 31 h 150"/>
                <a:gd name="T44" fmla="*/ 7148 w 616"/>
                <a:gd name="T45" fmla="*/ 10 h 150"/>
                <a:gd name="T46" fmla="*/ 7555 w 616"/>
                <a:gd name="T47" fmla="*/ 4 h 150"/>
                <a:gd name="T48" fmla="*/ 7946 w 616"/>
                <a:gd name="T49" fmla="*/ 0 h 150"/>
                <a:gd name="T50" fmla="*/ 8262 w 616"/>
                <a:gd name="T51" fmla="*/ 4 h 150"/>
                <a:gd name="T52" fmla="*/ 8497 w 616"/>
                <a:gd name="T53" fmla="*/ 31 h 150"/>
                <a:gd name="T54" fmla="*/ 8449 w 616"/>
                <a:gd name="T55" fmla="*/ 136 h 150"/>
                <a:gd name="T56" fmla="*/ 8262 w 616"/>
                <a:gd name="T57" fmla="*/ 129 h 150"/>
                <a:gd name="T58" fmla="*/ 8121 w 616"/>
                <a:gd name="T59" fmla="*/ 129 h 150"/>
                <a:gd name="T60" fmla="*/ 7753 w 616"/>
                <a:gd name="T61" fmla="*/ 136 h 150"/>
                <a:gd name="T62" fmla="*/ 7278 w 616"/>
                <a:gd name="T63" fmla="*/ 159 h 150"/>
                <a:gd name="T64" fmla="*/ 6712 w 616"/>
                <a:gd name="T65" fmla="*/ 189 h 150"/>
                <a:gd name="T66" fmla="*/ 6155 w 616"/>
                <a:gd name="T67" fmla="*/ 213 h 150"/>
                <a:gd name="T68" fmla="*/ 5556 w 616"/>
                <a:gd name="T69" fmla="*/ 243 h 150"/>
                <a:gd name="T70" fmla="*/ 4979 w 616"/>
                <a:gd name="T71" fmla="*/ 254 h 150"/>
                <a:gd name="T72" fmla="*/ 4418 w 616"/>
                <a:gd name="T73" fmla="*/ 260 h 150"/>
                <a:gd name="T74" fmla="*/ 3853 w 616"/>
                <a:gd name="T75" fmla="*/ 254 h 150"/>
                <a:gd name="T76" fmla="*/ 3388 w 616"/>
                <a:gd name="T77" fmla="*/ 248 h 150"/>
                <a:gd name="T78" fmla="*/ 2673 w 616"/>
                <a:gd name="T79" fmla="*/ 231 h 150"/>
                <a:gd name="T80" fmla="*/ 1736 w 616"/>
                <a:gd name="T81" fmla="*/ 184 h 150"/>
                <a:gd name="T82" fmla="*/ 1070 w 616"/>
                <a:gd name="T83" fmla="*/ 156 h 150"/>
                <a:gd name="T84" fmla="*/ 707 w 616"/>
                <a:gd name="T85" fmla="*/ 141 h 150"/>
                <a:gd name="T86" fmla="*/ 320 w 616"/>
                <a:gd name="T87" fmla="*/ 136 h 150"/>
                <a:gd name="T88" fmla="*/ 76 w 616"/>
                <a:gd name="T89" fmla="*/ 129 h 150"/>
                <a:gd name="T90" fmla="*/ 0 w 616"/>
                <a:gd name="T91" fmla="*/ 38 h 150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</a:gdLst>
              <a:ahLst/>
              <a:cxnLst>
                <a:cxn ang="T92">
                  <a:pos x="T0" y="T1"/>
                </a:cxn>
                <a:cxn ang="T93">
                  <a:pos x="T2" y="T3"/>
                </a:cxn>
                <a:cxn ang="T94">
                  <a:pos x="T4" y="T5"/>
                </a:cxn>
                <a:cxn ang="T95">
                  <a:pos x="T6" y="T7"/>
                </a:cxn>
                <a:cxn ang="T96">
                  <a:pos x="T8" y="T9"/>
                </a:cxn>
                <a:cxn ang="T97">
                  <a:pos x="T10" y="T11"/>
                </a:cxn>
                <a:cxn ang="T98">
                  <a:pos x="T12" y="T13"/>
                </a:cxn>
                <a:cxn ang="T99">
                  <a:pos x="T14" y="T15"/>
                </a:cxn>
                <a:cxn ang="T100">
                  <a:pos x="T16" y="T17"/>
                </a:cxn>
                <a:cxn ang="T101">
                  <a:pos x="T18" y="T19"/>
                </a:cxn>
                <a:cxn ang="T102">
                  <a:pos x="T20" y="T21"/>
                </a:cxn>
                <a:cxn ang="T103">
                  <a:pos x="T22" y="T23"/>
                </a:cxn>
                <a:cxn ang="T104">
                  <a:pos x="T24" y="T25"/>
                </a:cxn>
                <a:cxn ang="T105">
                  <a:pos x="T26" y="T27"/>
                </a:cxn>
                <a:cxn ang="T106">
                  <a:pos x="T28" y="T29"/>
                </a:cxn>
                <a:cxn ang="T107">
                  <a:pos x="T30" y="T31"/>
                </a:cxn>
                <a:cxn ang="T108">
                  <a:pos x="T32" y="T33"/>
                </a:cxn>
                <a:cxn ang="T109">
                  <a:pos x="T34" y="T35"/>
                </a:cxn>
                <a:cxn ang="T110">
                  <a:pos x="T36" y="T37"/>
                </a:cxn>
                <a:cxn ang="T111">
                  <a:pos x="T38" y="T39"/>
                </a:cxn>
                <a:cxn ang="T112">
                  <a:pos x="T40" y="T41"/>
                </a:cxn>
                <a:cxn ang="T113">
                  <a:pos x="T42" y="T43"/>
                </a:cxn>
                <a:cxn ang="T114">
                  <a:pos x="T44" y="T45"/>
                </a:cxn>
                <a:cxn ang="T115">
                  <a:pos x="T46" y="T47"/>
                </a:cxn>
                <a:cxn ang="T116">
                  <a:pos x="T48" y="T49"/>
                </a:cxn>
                <a:cxn ang="T117">
                  <a:pos x="T50" y="T51"/>
                </a:cxn>
                <a:cxn ang="T118">
                  <a:pos x="T52" y="T53"/>
                </a:cxn>
                <a:cxn ang="T119">
                  <a:pos x="T54" y="T55"/>
                </a:cxn>
                <a:cxn ang="T120">
                  <a:pos x="T56" y="T57"/>
                </a:cxn>
                <a:cxn ang="T121">
                  <a:pos x="T58" y="T59"/>
                </a:cxn>
                <a:cxn ang="T122">
                  <a:pos x="T60" y="T61"/>
                </a:cxn>
                <a:cxn ang="T123">
                  <a:pos x="T62" y="T63"/>
                </a:cxn>
                <a:cxn ang="T124">
                  <a:pos x="T64" y="T65"/>
                </a:cxn>
                <a:cxn ang="T125">
                  <a:pos x="T66" y="T67"/>
                </a:cxn>
                <a:cxn ang="T126">
                  <a:pos x="T68" y="T69"/>
                </a:cxn>
                <a:cxn ang="T127">
                  <a:pos x="T70" y="T71"/>
                </a:cxn>
                <a:cxn ang="T128">
                  <a:pos x="T72" y="T73"/>
                </a:cxn>
                <a:cxn ang="T129">
                  <a:pos x="T74" y="T75"/>
                </a:cxn>
                <a:cxn ang="T130">
                  <a:pos x="T76" y="T77"/>
                </a:cxn>
                <a:cxn ang="T131">
                  <a:pos x="T78" y="T79"/>
                </a:cxn>
                <a:cxn ang="T132">
                  <a:pos x="T80" y="T81"/>
                </a:cxn>
                <a:cxn ang="T133">
                  <a:pos x="T82" y="T83"/>
                </a:cxn>
                <a:cxn ang="T134">
                  <a:pos x="T84" y="T85"/>
                </a:cxn>
                <a:cxn ang="T135">
                  <a:pos x="T86" y="T87"/>
                </a:cxn>
                <a:cxn ang="T136">
                  <a:pos x="T88" y="T89"/>
                </a:cxn>
                <a:cxn ang="T137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8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812 w 276"/>
                <a:gd name="T1" fmla="*/ 0 h 102"/>
                <a:gd name="T2" fmla="*/ 592 w 276"/>
                <a:gd name="T3" fmla="*/ 0 h 102"/>
                <a:gd name="T4" fmla="*/ 268 w 276"/>
                <a:gd name="T5" fmla="*/ 3 h 102"/>
                <a:gd name="T6" fmla="*/ 0 w 276"/>
                <a:gd name="T7" fmla="*/ 7 h 102"/>
                <a:gd name="T8" fmla="*/ 719 w 276"/>
                <a:gd name="T9" fmla="*/ 57 h 102"/>
                <a:gd name="T10" fmla="*/ 42 w 276"/>
                <a:gd name="T11" fmla="*/ 159 h 102"/>
                <a:gd name="T12" fmla="*/ 447 w 276"/>
                <a:gd name="T13" fmla="*/ 145 h 102"/>
                <a:gd name="T14" fmla="*/ 772 w 276"/>
                <a:gd name="T15" fmla="*/ 140 h 102"/>
                <a:gd name="T16" fmla="*/ 1175 w 276"/>
                <a:gd name="T17" fmla="*/ 140 h 102"/>
                <a:gd name="T18" fmla="*/ 1622 w 276"/>
                <a:gd name="T19" fmla="*/ 145 h 102"/>
                <a:gd name="T20" fmla="*/ 1945 w 276"/>
                <a:gd name="T21" fmla="*/ 159 h 102"/>
                <a:gd name="T22" fmla="*/ 2401 w 276"/>
                <a:gd name="T23" fmla="*/ 169 h 102"/>
                <a:gd name="T24" fmla="*/ 2759 w 276"/>
                <a:gd name="T25" fmla="*/ 169 h 102"/>
                <a:gd name="T26" fmla="*/ 3069 w 276"/>
                <a:gd name="T27" fmla="*/ 174 h 102"/>
                <a:gd name="T28" fmla="*/ 3285 w 276"/>
                <a:gd name="T29" fmla="*/ 174 h 102"/>
                <a:gd name="T30" fmla="*/ 3526 w 276"/>
                <a:gd name="T31" fmla="*/ 169 h 102"/>
                <a:gd name="T32" fmla="*/ 3660 w 276"/>
                <a:gd name="T33" fmla="*/ 163 h 102"/>
                <a:gd name="T34" fmla="*/ 3386 w 276"/>
                <a:gd name="T35" fmla="*/ 151 h 102"/>
                <a:gd name="T36" fmla="*/ 3031 w 276"/>
                <a:gd name="T37" fmla="*/ 133 h 102"/>
                <a:gd name="T38" fmla="*/ 2708 w 276"/>
                <a:gd name="T39" fmla="*/ 121 h 102"/>
                <a:gd name="T40" fmla="*/ 2444 w 276"/>
                <a:gd name="T41" fmla="*/ 111 h 102"/>
                <a:gd name="T42" fmla="*/ 2294 w 276"/>
                <a:gd name="T43" fmla="*/ 99 h 102"/>
                <a:gd name="T44" fmla="*/ 1996 w 276"/>
                <a:gd name="T45" fmla="*/ 111 h 102"/>
                <a:gd name="T46" fmla="*/ 1709 w 276"/>
                <a:gd name="T47" fmla="*/ 111 h 102"/>
                <a:gd name="T48" fmla="*/ 1452 w 276"/>
                <a:gd name="T49" fmla="*/ 99 h 102"/>
                <a:gd name="T50" fmla="*/ 1227 w 276"/>
                <a:gd name="T51" fmla="*/ 91 h 102"/>
                <a:gd name="T52" fmla="*/ 1126 w 276"/>
                <a:gd name="T53" fmla="*/ 80 h 102"/>
                <a:gd name="T54" fmla="*/ 1075 w 276"/>
                <a:gd name="T55" fmla="*/ 63 h 102"/>
                <a:gd name="T56" fmla="*/ 990 w 276"/>
                <a:gd name="T57" fmla="*/ 0 h 102"/>
                <a:gd name="T58" fmla="*/ 812 w 276"/>
                <a:gd name="T59" fmla="*/ 0 h 10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59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578 w 270"/>
                <a:gd name="T1" fmla="*/ 4 h 106"/>
                <a:gd name="T2" fmla="*/ 3070 w 270"/>
                <a:gd name="T3" fmla="*/ 7 h 106"/>
                <a:gd name="T4" fmla="*/ 3463 w 270"/>
                <a:gd name="T5" fmla="*/ 28 h 106"/>
                <a:gd name="T6" fmla="*/ 2940 w 270"/>
                <a:gd name="T7" fmla="*/ 76 h 106"/>
                <a:gd name="T8" fmla="*/ 3419 w 270"/>
                <a:gd name="T9" fmla="*/ 154 h 106"/>
                <a:gd name="T10" fmla="*/ 3155 w 270"/>
                <a:gd name="T11" fmla="*/ 148 h 106"/>
                <a:gd name="T12" fmla="*/ 2796 w 270"/>
                <a:gd name="T13" fmla="*/ 143 h 106"/>
                <a:gd name="T14" fmla="*/ 2364 w 270"/>
                <a:gd name="T15" fmla="*/ 148 h 106"/>
                <a:gd name="T16" fmla="*/ 1608 w 270"/>
                <a:gd name="T17" fmla="*/ 162 h 106"/>
                <a:gd name="T18" fmla="*/ 1144 w 270"/>
                <a:gd name="T19" fmla="*/ 172 h 106"/>
                <a:gd name="T20" fmla="*/ 706 w 270"/>
                <a:gd name="T21" fmla="*/ 177 h 106"/>
                <a:gd name="T22" fmla="*/ 395 w 270"/>
                <a:gd name="T23" fmla="*/ 177 h 106"/>
                <a:gd name="T24" fmla="*/ 0 w 270"/>
                <a:gd name="T25" fmla="*/ 166 h 106"/>
                <a:gd name="T26" fmla="*/ 434 w 270"/>
                <a:gd name="T27" fmla="*/ 148 h 106"/>
                <a:gd name="T28" fmla="*/ 1109 w 270"/>
                <a:gd name="T29" fmla="*/ 121 h 106"/>
                <a:gd name="T30" fmla="*/ 1331 w 270"/>
                <a:gd name="T31" fmla="*/ 110 h 106"/>
                <a:gd name="T32" fmla="*/ 1592 w 270"/>
                <a:gd name="T33" fmla="*/ 110 h 106"/>
                <a:gd name="T34" fmla="*/ 1756 w 270"/>
                <a:gd name="T35" fmla="*/ 110 h 106"/>
                <a:gd name="T36" fmla="*/ 1978 w 270"/>
                <a:gd name="T37" fmla="*/ 110 h 106"/>
                <a:gd name="T38" fmla="*/ 2316 w 270"/>
                <a:gd name="T39" fmla="*/ 95 h 106"/>
                <a:gd name="T40" fmla="*/ 2503 w 270"/>
                <a:gd name="T41" fmla="*/ 85 h 106"/>
                <a:gd name="T42" fmla="*/ 2503 w 270"/>
                <a:gd name="T43" fmla="*/ 76 h 106"/>
                <a:gd name="T44" fmla="*/ 2578 w 270"/>
                <a:gd name="T45" fmla="*/ 0 h 106"/>
                <a:gd name="T46" fmla="*/ 2578 w 270"/>
                <a:gd name="T47" fmla="*/ 4 h 10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</a:gdLst>
              <a:ahLst/>
              <a:cxnLst>
                <a:cxn ang="T48">
                  <a:pos x="T0" y="T1"/>
                </a:cxn>
                <a:cxn ang="T49">
                  <a:pos x="T2" y="T3"/>
                </a:cxn>
                <a:cxn ang="T50">
                  <a:pos x="T4" y="T5"/>
                </a:cxn>
                <a:cxn ang="T51">
                  <a:pos x="T6" y="T7"/>
                </a:cxn>
                <a:cxn ang="T52">
                  <a:pos x="T8" y="T9"/>
                </a:cxn>
                <a:cxn ang="T53">
                  <a:pos x="T10" y="T11"/>
                </a:cxn>
                <a:cxn ang="T54">
                  <a:pos x="T12" y="T13"/>
                </a:cxn>
                <a:cxn ang="T55">
                  <a:pos x="T14" y="T15"/>
                </a:cxn>
                <a:cxn ang="T56">
                  <a:pos x="T16" y="T17"/>
                </a:cxn>
                <a:cxn ang="T57">
                  <a:pos x="T18" y="T19"/>
                </a:cxn>
                <a:cxn ang="T58">
                  <a:pos x="T20" y="T21"/>
                </a:cxn>
                <a:cxn ang="T59">
                  <a:pos x="T22" y="T23"/>
                </a:cxn>
                <a:cxn ang="T60">
                  <a:pos x="T24" y="T25"/>
                </a:cxn>
                <a:cxn ang="T61">
                  <a:pos x="T26" y="T27"/>
                </a:cxn>
                <a:cxn ang="T62">
                  <a:pos x="T28" y="T29"/>
                </a:cxn>
                <a:cxn ang="T63">
                  <a:pos x="T30" y="T31"/>
                </a:cxn>
                <a:cxn ang="T64">
                  <a:pos x="T32" y="T33"/>
                </a:cxn>
                <a:cxn ang="T65">
                  <a:pos x="T34" y="T35"/>
                </a:cxn>
                <a:cxn ang="T66">
                  <a:pos x="T36" y="T37"/>
                </a:cxn>
                <a:cxn ang="T67">
                  <a:pos x="T38" y="T39"/>
                </a:cxn>
                <a:cxn ang="T68">
                  <a:pos x="T40" y="T41"/>
                </a:cxn>
                <a:cxn ang="T69">
                  <a:pos x="T42" y="T43"/>
                </a:cxn>
                <a:cxn ang="T70">
                  <a:pos x="T44" y="T45"/>
                </a:cxn>
                <a:cxn ang="T71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0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418 w 205"/>
                <a:gd name="T1" fmla="*/ 4 h 44"/>
                <a:gd name="T2" fmla="*/ 0 w 205"/>
                <a:gd name="T3" fmla="*/ 27 h 44"/>
                <a:gd name="T4" fmla="*/ 224 w 205"/>
                <a:gd name="T5" fmla="*/ 24 h 44"/>
                <a:gd name="T6" fmla="*/ 555 w 205"/>
                <a:gd name="T7" fmla="*/ 27 h 44"/>
                <a:gd name="T8" fmla="*/ 984 w 205"/>
                <a:gd name="T9" fmla="*/ 34 h 44"/>
                <a:gd name="T10" fmla="*/ 1384 w 205"/>
                <a:gd name="T11" fmla="*/ 44 h 44"/>
                <a:gd name="T12" fmla="*/ 1776 w 205"/>
                <a:gd name="T13" fmla="*/ 44 h 44"/>
                <a:gd name="T14" fmla="*/ 2140 w 205"/>
                <a:gd name="T15" fmla="*/ 38 h 44"/>
                <a:gd name="T16" fmla="*/ 2465 w 205"/>
                <a:gd name="T17" fmla="*/ 31 h 44"/>
                <a:gd name="T18" fmla="*/ 2694 w 205"/>
                <a:gd name="T19" fmla="*/ 21 h 44"/>
                <a:gd name="T20" fmla="*/ 2792 w 205"/>
                <a:gd name="T21" fmla="*/ 14 h 44"/>
                <a:gd name="T22" fmla="*/ 2465 w 205"/>
                <a:gd name="T23" fmla="*/ 10 h 44"/>
                <a:gd name="T24" fmla="*/ 2183 w 205"/>
                <a:gd name="T25" fmla="*/ 4 h 44"/>
                <a:gd name="T26" fmla="*/ 1999 w 205"/>
                <a:gd name="T27" fmla="*/ 0 h 44"/>
                <a:gd name="T28" fmla="*/ 1586 w 205"/>
                <a:gd name="T29" fmla="*/ 7 h 44"/>
                <a:gd name="T30" fmla="*/ 1205 w 205"/>
                <a:gd name="T31" fmla="*/ 7 h 44"/>
                <a:gd name="T32" fmla="*/ 752 w 205"/>
                <a:gd name="T33" fmla="*/ 4 h 44"/>
                <a:gd name="T34" fmla="*/ 518 w 205"/>
                <a:gd name="T35" fmla="*/ 4 h 44"/>
                <a:gd name="T36" fmla="*/ 418 w 205"/>
                <a:gd name="T37" fmla="*/ 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1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413 w 222"/>
                <a:gd name="T3" fmla="*/ 31 h 44"/>
                <a:gd name="T4" fmla="*/ 670 w 222"/>
                <a:gd name="T5" fmla="*/ 38 h 44"/>
                <a:gd name="T6" fmla="*/ 1091 w 222"/>
                <a:gd name="T7" fmla="*/ 44 h 44"/>
                <a:gd name="T8" fmla="*/ 1449 w 222"/>
                <a:gd name="T9" fmla="*/ 44 h 44"/>
                <a:gd name="T10" fmla="*/ 1684 w 222"/>
                <a:gd name="T11" fmla="*/ 41 h 44"/>
                <a:gd name="T12" fmla="*/ 1982 w 222"/>
                <a:gd name="T13" fmla="*/ 31 h 44"/>
                <a:gd name="T14" fmla="*/ 2213 w 222"/>
                <a:gd name="T15" fmla="*/ 27 h 44"/>
                <a:gd name="T16" fmla="*/ 2491 w 222"/>
                <a:gd name="T17" fmla="*/ 24 h 44"/>
                <a:gd name="T18" fmla="*/ 2941 w 222"/>
                <a:gd name="T19" fmla="*/ 24 h 44"/>
                <a:gd name="T20" fmla="*/ 2438 w 222"/>
                <a:gd name="T21" fmla="*/ 0 h 44"/>
                <a:gd name="T22" fmla="*/ 2076 w 222"/>
                <a:gd name="T23" fmla="*/ 4 h 44"/>
                <a:gd name="T24" fmla="*/ 1812 w 222"/>
                <a:gd name="T25" fmla="*/ 7 h 44"/>
                <a:gd name="T26" fmla="*/ 1449 w 222"/>
                <a:gd name="T27" fmla="*/ 7 h 44"/>
                <a:gd name="T28" fmla="*/ 1091 w 222"/>
                <a:gd name="T29" fmla="*/ 4 h 44"/>
                <a:gd name="T30" fmla="*/ 865 w 222"/>
                <a:gd name="T31" fmla="*/ 0 h 44"/>
                <a:gd name="T32" fmla="*/ 538 w 222"/>
                <a:gd name="T33" fmla="*/ 7 h 44"/>
                <a:gd name="T34" fmla="*/ 221 w 222"/>
                <a:gd name="T35" fmla="*/ 10 h 44"/>
                <a:gd name="T36" fmla="*/ 0 w 222"/>
                <a:gd name="T37" fmla="*/ 14 h 44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2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968 w 126"/>
                <a:gd name="T1" fmla="*/ 0 h 72"/>
                <a:gd name="T2" fmla="*/ 120 w 126"/>
                <a:gd name="T3" fmla="*/ 52 h 72"/>
                <a:gd name="T4" fmla="*/ 0 w 126"/>
                <a:gd name="T5" fmla="*/ 75 h 72"/>
                <a:gd name="T6" fmla="*/ 0 w 126"/>
                <a:gd name="T7" fmla="*/ 94 h 72"/>
                <a:gd name="T8" fmla="*/ 71 w 126"/>
                <a:gd name="T9" fmla="*/ 104 h 72"/>
                <a:gd name="T10" fmla="*/ 240 w 126"/>
                <a:gd name="T11" fmla="*/ 98 h 72"/>
                <a:gd name="T12" fmla="*/ 1206 w 126"/>
                <a:gd name="T13" fmla="*/ 17 h 72"/>
                <a:gd name="T14" fmla="*/ 1285 w 126"/>
                <a:gd name="T15" fmla="*/ 4 h 72"/>
                <a:gd name="T16" fmla="*/ 1370 w 126"/>
                <a:gd name="T17" fmla="*/ 0 h 72"/>
                <a:gd name="T18" fmla="*/ 1454 w 126"/>
                <a:gd name="T19" fmla="*/ 0 h 72"/>
                <a:gd name="T20" fmla="*/ 1139 w 126"/>
                <a:gd name="T21" fmla="*/ 0 h 72"/>
                <a:gd name="T22" fmla="*/ 1013 w 126"/>
                <a:gd name="T23" fmla="*/ 0 h 72"/>
                <a:gd name="T24" fmla="*/ 968 w 126"/>
                <a:gd name="T25" fmla="*/ 0 h 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3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1199 w 133"/>
                <a:gd name="T3" fmla="*/ 103 h 75"/>
                <a:gd name="T4" fmla="*/ 1409 w 133"/>
                <a:gd name="T5" fmla="*/ 107 h 75"/>
                <a:gd name="T6" fmla="*/ 1536 w 133"/>
                <a:gd name="T7" fmla="*/ 103 h 75"/>
                <a:gd name="T8" fmla="*/ 1616 w 133"/>
                <a:gd name="T9" fmla="*/ 90 h 75"/>
                <a:gd name="T10" fmla="*/ 1577 w 133"/>
                <a:gd name="T11" fmla="*/ 67 h 75"/>
                <a:gd name="T12" fmla="*/ 210 w 133"/>
                <a:gd name="T13" fmla="*/ 0 h 75"/>
                <a:gd name="T14" fmla="*/ 133 w 133"/>
                <a:gd name="T15" fmla="*/ 0 h 75"/>
                <a:gd name="T16" fmla="*/ 50 w 133"/>
                <a:gd name="T17" fmla="*/ 10 h 75"/>
                <a:gd name="T18" fmla="*/ 0 w 133"/>
                <a:gd name="T19" fmla="*/ 17 h 75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4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48 h 44"/>
                <a:gd name="T2" fmla="*/ 114 w 48"/>
                <a:gd name="T3" fmla="*/ 52 h 44"/>
                <a:gd name="T4" fmla="*/ 190 w 48"/>
                <a:gd name="T5" fmla="*/ 14 h 44"/>
                <a:gd name="T6" fmla="*/ 298 w 48"/>
                <a:gd name="T7" fmla="*/ 55 h 44"/>
                <a:gd name="T8" fmla="*/ 378 w 48"/>
                <a:gd name="T9" fmla="*/ 58 h 44"/>
                <a:gd name="T10" fmla="*/ 533 w 48"/>
                <a:gd name="T11" fmla="*/ 7 h 44"/>
                <a:gd name="T12" fmla="*/ 420 w 48"/>
                <a:gd name="T13" fmla="*/ 7 h 44"/>
                <a:gd name="T14" fmla="*/ 350 w 48"/>
                <a:gd name="T15" fmla="*/ 45 h 44"/>
                <a:gd name="T16" fmla="*/ 241 w 48"/>
                <a:gd name="T17" fmla="*/ 0 h 44"/>
                <a:gd name="T18" fmla="*/ 160 w 48"/>
                <a:gd name="T19" fmla="*/ 0 h 44"/>
                <a:gd name="T20" fmla="*/ 0 w 48"/>
                <a:gd name="T21" fmla="*/ 48 h 4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5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5 w 44"/>
                <a:gd name="T1" fmla="*/ 10 h 38"/>
                <a:gd name="T2" fmla="*/ 35 w 44"/>
                <a:gd name="T3" fmla="*/ 14 h 38"/>
                <a:gd name="T4" fmla="*/ 0 w 44"/>
                <a:gd name="T5" fmla="*/ 17 h 38"/>
                <a:gd name="T6" fmla="*/ 0 w 44"/>
                <a:gd name="T7" fmla="*/ 35 h 38"/>
                <a:gd name="T8" fmla="*/ 0 w 44"/>
                <a:gd name="T9" fmla="*/ 38 h 38"/>
                <a:gd name="T10" fmla="*/ 35 w 44"/>
                <a:gd name="T11" fmla="*/ 41 h 38"/>
                <a:gd name="T12" fmla="*/ 35 w 44"/>
                <a:gd name="T13" fmla="*/ 45 h 38"/>
                <a:gd name="T14" fmla="*/ 67 w 44"/>
                <a:gd name="T15" fmla="*/ 48 h 38"/>
                <a:gd name="T16" fmla="*/ 106 w 44"/>
                <a:gd name="T17" fmla="*/ 48 h 38"/>
                <a:gd name="T18" fmla="*/ 106 w 44"/>
                <a:gd name="T19" fmla="*/ 52 h 38"/>
                <a:gd name="T20" fmla="*/ 130 w 44"/>
                <a:gd name="T21" fmla="*/ 52 h 38"/>
                <a:gd name="T22" fmla="*/ 175 w 44"/>
                <a:gd name="T23" fmla="*/ 52 h 38"/>
                <a:gd name="T24" fmla="*/ 207 w 44"/>
                <a:gd name="T25" fmla="*/ 52 h 38"/>
                <a:gd name="T26" fmla="*/ 245 w 44"/>
                <a:gd name="T27" fmla="*/ 52 h 38"/>
                <a:gd name="T28" fmla="*/ 281 w 44"/>
                <a:gd name="T29" fmla="*/ 52 h 38"/>
                <a:gd name="T30" fmla="*/ 300 w 44"/>
                <a:gd name="T31" fmla="*/ 52 h 38"/>
                <a:gd name="T32" fmla="*/ 352 w 44"/>
                <a:gd name="T33" fmla="*/ 52 h 38"/>
                <a:gd name="T34" fmla="*/ 352 w 44"/>
                <a:gd name="T35" fmla="*/ 48 h 38"/>
                <a:gd name="T36" fmla="*/ 378 w 44"/>
                <a:gd name="T37" fmla="*/ 48 h 38"/>
                <a:gd name="T38" fmla="*/ 420 w 44"/>
                <a:gd name="T39" fmla="*/ 45 h 38"/>
                <a:gd name="T40" fmla="*/ 420 w 44"/>
                <a:gd name="T41" fmla="*/ 41 h 38"/>
                <a:gd name="T42" fmla="*/ 447 w 44"/>
                <a:gd name="T43" fmla="*/ 38 h 38"/>
                <a:gd name="T44" fmla="*/ 447 w 44"/>
                <a:gd name="T45" fmla="*/ 35 h 38"/>
                <a:gd name="T46" fmla="*/ 447 w 44"/>
                <a:gd name="T47" fmla="*/ 17 h 38"/>
                <a:gd name="T48" fmla="*/ 447 w 44"/>
                <a:gd name="T49" fmla="*/ 14 h 38"/>
                <a:gd name="T50" fmla="*/ 447 w 44"/>
                <a:gd name="T51" fmla="*/ 10 h 38"/>
                <a:gd name="T52" fmla="*/ 420 w 44"/>
                <a:gd name="T53" fmla="*/ 7 h 38"/>
                <a:gd name="T54" fmla="*/ 378 w 44"/>
                <a:gd name="T55" fmla="*/ 4 h 38"/>
                <a:gd name="T56" fmla="*/ 352 w 44"/>
                <a:gd name="T57" fmla="*/ 4 h 38"/>
                <a:gd name="T58" fmla="*/ 352 w 44"/>
                <a:gd name="T59" fmla="*/ 0 h 38"/>
                <a:gd name="T60" fmla="*/ 281 w 44"/>
                <a:gd name="T61" fmla="*/ 0 h 38"/>
                <a:gd name="T62" fmla="*/ 245 w 44"/>
                <a:gd name="T63" fmla="*/ 0 h 38"/>
                <a:gd name="T64" fmla="*/ 207 w 44"/>
                <a:gd name="T65" fmla="*/ 0 h 38"/>
                <a:gd name="T66" fmla="*/ 175 w 44"/>
                <a:gd name="T67" fmla="*/ 0 h 38"/>
                <a:gd name="T68" fmla="*/ 130 w 44"/>
                <a:gd name="T69" fmla="*/ 0 h 38"/>
                <a:gd name="T70" fmla="*/ 130 w 44"/>
                <a:gd name="T71" fmla="*/ 4 h 38"/>
                <a:gd name="T72" fmla="*/ 106 w 44"/>
                <a:gd name="T73" fmla="*/ 4 h 38"/>
                <a:gd name="T74" fmla="*/ 67 w 44"/>
                <a:gd name="T75" fmla="*/ 7 h 38"/>
                <a:gd name="T76" fmla="*/ 35 w 44"/>
                <a:gd name="T77" fmla="*/ 10 h 3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6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48 h 48"/>
                <a:gd name="T2" fmla="*/ 85 w 47"/>
                <a:gd name="T3" fmla="*/ 52 h 48"/>
                <a:gd name="T4" fmla="*/ 242 w 47"/>
                <a:gd name="T5" fmla="*/ 14 h 48"/>
                <a:gd name="T6" fmla="*/ 288 w 47"/>
                <a:gd name="T7" fmla="*/ 59 h 48"/>
                <a:gd name="T8" fmla="*/ 355 w 47"/>
                <a:gd name="T9" fmla="*/ 62 h 48"/>
                <a:gd name="T10" fmla="*/ 549 w 47"/>
                <a:gd name="T11" fmla="*/ 14 h 48"/>
                <a:gd name="T12" fmla="*/ 475 w 47"/>
                <a:gd name="T13" fmla="*/ 11 h 48"/>
                <a:gd name="T14" fmla="*/ 310 w 47"/>
                <a:gd name="T15" fmla="*/ 48 h 48"/>
                <a:gd name="T16" fmla="*/ 288 w 47"/>
                <a:gd name="T17" fmla="*/ 4 h 48"/>
                <a:gd name="T18" fmla="*/ 203 w 47"/>
                <a:gd name="T19" fmla="*/ 0 h 48"/>
                <a:gd name="T20" fmla="*/ 0 w 47"/>
                <a:gd name="T21" fmla="*/ 48 h 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7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152 w 41"/>
                <a:gd name="T33" fmla="*/ 10 h 41"/>
                <a:gd name="T34" fmla="*/ 244 w 41"/>
                <a:gd name="T35" fmla="*/ 10 h 41"/>
                <a:gd name="T36" fmla="*/ 244 w 41"/>
                <a:gd name="T37" fmla="*/ 13 h 41"/>
                <a:gd name="T38" fmla="*/ 272 w 41"/>
                <a:gd name="T39" fmla="*/ 13 h 41"/>
                <a:gd name="T40" fmla="*/ 311 w 41"/>
                <a:gd name="T41" fmla="*/ 17 h 41"/>
                <a:gd name="T42" fmla="*/ 311 w 41"/>
                <a:gd name="T43" fmla="*/ 20 h 41"/>
                <a:gd name="T44" fmla="*/ 311 w 41"/>
                <a:gd name="T45" fmla="*/ 38 h 41"/>
                <a:gd name="T46" fmla="*/ 272 w 41"/>
                <a:gd name="T47" fmla="*/ 41 h 41"/>
                <a:gd name="T48" fmla="*/ 272 w 41"/>
                <a:gd name="T49" fmla="*/ 44 h 41"/>
                <a:gd name="T50" fmla="*/ 244 w 41"/>
                <a:gd name="T51" fmla="*/ 44 h 41"/>
                <a:gd name="T52" fmla="*/ 244 w 41"/>
                <a:gd name="T53" fmla="*/ 48 h 41"/>
                <a:gd name="T54" fmla="*/ 208 w 41"/>
                <a:gd name="T55" fmla="*/ 48 h 41"/>
                <a:gd name="T56" fmla="*/ 178 w 41"/>
                <a:gd name="T57" fmla="*/ 48 h 41"/>
                <a:gd name="T58" fmla="*/ 152 w 41"/>
                <a:gd name="T59" fmla="*/ 48 h 41"/>
                <a:gd name="T60" fmla="*/ 90 w 41"/>
                <a:gd name="T61" fmla="*/ 44 h 41"/>
                <a:gd name="T62" fmla="*/ 152 w 41"/>
                <a:gd name="T63" fmla="*/ 10 h 41"/>
                <a:gd name="T64" fmla="*/ 335 w 41"/>
                <a:gd name="T65" fmla="*/ 10 h 41"/>
                <a:gd name="T66" fmla="*/ 311 w 41"/>
                <a:gd name="T67" fmla="*/ 7 h 41"/>
                <a:gd name="T68" fmla="*/ 244 w 41"/>
                <a:gd name="T69" fmla="*/ 7 h 41"/>
                <a:gd name="T70" fmla="*/ 121 w 41"/>
                <a:gd name="T71" fmla="*/ 0 h 41"/>
                <a:gd name="T72" fmla="*/ 0 w 41"/>
                <a:gd name="T73" fmla="*/ 51 h 41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98068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51 h 41"/>
                <a:gd name="T2" fmla="*/ 121 w 41"/>
                <a:gd name="T3" fmla="*/ 55 h 41"/>
                <a:gd name="T4" fmla="*/ 152 w 41"/>
                <a:gd name="T5" fmla="*/ 55 h 41"/>
                <a:gd name="T6" fmla="*/ 178 w 41"/>
                <a:gd name="T7" fmla="*/ 55 h 41"/>
                <a:gd name="T8" fmla="*/ 208 w 41"/>
                <a:gd name="T9" fmla="*/ 55 h 41"/>
                <a:gd name="T10" fmla="*/ 244 w 41"/>
                <a:gd name="T11" fmla="*/ 55 h 41"/>
                <a:gd name="T12" fmla="*/ 272 w 41"/>
                <a:gd name="T13" fmla="*/ 55 h 41"/>
                <a:gd name="T14" fmla="*/ 311 w 41"/>
                <a:gd name="T15" fmla="*/ 51 h 41"/>
                <a:gd name="T16" fmla="*/ 335 w 41"/>
                <a:gd name="T17" fmla="*/ 48 h 41"/>
                <a:gd name="T18" fmla="*/ 372 w 41"/>
                <a:gd name="T19" fmla="*/ 44 h 41"/>
                <a:gd name="T20" fmla="*/ 372 w 41"/>
                <a:gd name="T21" fmla="*/ 41 h 41"/>
                <a:gd name="T22" fmla="*/ 372 w 41"/>
                <a:gd name="T23" fmla="*/ 38 h 41"/>
                <a:gd name="T24" fmla="*/ 372 w 41"/>
                <a:gd name="T25" fmla="*/ 20 h 41"/>
                <a:gd name="T26" fmla="*/ 372 w 41"/>
                <a:gd name="T27" fmla="*/ 17 h 41"/>
                <a:gd name="T28" fmla="*/ 372 w 41"/>
                <a:gd name="T29" fmla="*/ 13 h 41"/>
                <a:gd name="T30" fmla="*/ 335 w 41"/>
                <a:gd name="T31" fmla="*/ 10 h 41"/>
                <a:gd name="T32" fmla="*/ 311 w 41"/>
                <a:gd name="T33" fmla="*/ 7 h 41"/>
                <a:gd name="T34" fmla="*/ 244 w 41"/>
                <a:gd name="T35" fmla="*/ 7 h 41"/>
                <a:gd name="T36" fmla="*/ 121 w 41"/>
                <a:gd name="T37" fmla="*/ 0 h 41"/>
                <a:gd name="T38" fmla="*/ 0 w 41"/>
                <a:gd name="T39" fmla="*/ 51 h 41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</a:gdLst>
              <a:ahLst/>
              <a:cxnLst>
                <a:cxn ang="T40">
                  <a:pos x="T0" y="T1"/>
                </a:cxn>
                <a:cxn ang="T41">
                  <a:pos x="T2" y="T3"/>
                </a:cxn>
                <a:cxn ang="T42">
                  <a:pos x="T4" y="T5"/>
                </a:cxn>
                <a:cxn ang="T43">
                  <a:pos x="T6" y="T7"/>
                </a:cxn>
                <a:cxn ang="T44">
                  <a:pos x="T8" y="T9"/>
                </a:cxn>
                <a:cxn ang="T45">
                  <a:pos x="T10" y="T11"/>
                </a:cxn>
                <a:cxn ang="T46">
                  <a:pos x="T12" y="T13"/>
                </a:cxn>
                <a:cxn ang="T47">
                  <a:pos x="T14" y="T15"/>
                </a:cxn>
                <a:cxn ang="T48">
                  <a:pos x="T16" y="T17"/>
                </a:cxn>
                <a:cxn ang="T49">
                  <a:pos x="T18" y="T19"/>
                </a:cxn>
                <a:cxn ang="T50">
                  <a:pos x="T20" y="T21"/>
                </a:cxn>
                <a:cxn ang="T51">
                  <a:pos x="T22" y="T23"/>
                </a:cxn>
                <a:cxn ang="T52">
                  <a:pos x="T24" y="T25"/>
                </a:cxn>
                <a:cxn ang="T53">
                  <a:pos x="T26" y="T27"/>
                </a:cxn>
                <a:cxn ang="T54">
                  <a:pos x="T28" y="T29"/>
                </a:cxn>
                <a:cxn ang="T55">
                  <a:pos x="T30" y="T31"/>
                </a:cxn>
                <a:cxn ang="T56">
                  <a:pos x="T32" y="T33"/>
                </a:cxn>
                <a:cxn ang="T57">
                  <a:pos x="T34" y="T35"/>
                </a:cxn>
                <a:cxn ang="T58">
                  <a:pos x="T36" y="T37"/>
                </a:cxn>
                <a:cxn ang="T59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97863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64 w 24"/>
              <a:gd name="T3" fmla="*/ 0 h 24"/>
              <a:gd name="T4" fmla="*/ 146 w 24"/>
              <a:gd name="T5" fmla="*/ 0 h 24"/>
              <a:gd name="T6" fmla="*/ 146 w 24"/>
              <a:gd name="T7" fmla="*/ 3 h 24"/>
              <a:gd name="T8" fmla="*/ 170 w 24"/>
              <a:gd name="T9" fmla="*/ 3 h 24"/>
              <a:gd name="T10" fmla="*/ 218 w 24"/>
              <a:gd name="T11" fmla="*/ 7 h 24"/>
              <a:gd name="T12" fmla="*/ 218 w 24"/>
              <a:gd name="T13" fmla="*/ 10 h 24"/>
              <a:gd name="T14" fmla="*/ 218 w 24"/>
              <a:gd name="T15" fmla="*/ 14 h 24"/>
              <a:gd name="T16" fmla="*/ 170 w 24"/>
              <a:gd name="T17" fmla="*/ 17 h 24"/>
              <a:gd name="T18" fmla="*/ 170 w 24"/>
              <a:gd name="T19" fmla="*/ 20 h 24"/>
              <a:gd name="T20" fmla="*/ 146 w 24"/>
              <a:gd name="T21" fmla="*/ 20 h 24"/>
              <a:gd name="T22" fmla="*/ 146 w 24"/>
              <a:gd name="T23" fmla="*/ 24 h 24"/>
              <a:gd name="T24" fmla="*/ 120 w 24"/>
              <a:gd name="T25" fmla="*/ 24 h 24"/>
              <a:gd name="T26" fmla="*/ 89 w 24"/>
              <a:gd name="T27" fmla="*/ 24 h 24"/>
              <a:gd name="T28" fmla="*/ 64 w 24"/>
              <a:gd name="T29" fmla="*/ 24 h 24"/>
              <a:gd name="T30" fmla="*/ 0 w 24"/>
              <a:gd name="T31" fmla="*/ 20 h 2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4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56 w 37"/>
              <a:gd name="T1" fmla="*/ 55 h 41"/>
              <a:gd name="T2" fmla="*/ 119 w 37"/>
              <a:gd name="T3" fmla="*/ 55 h 41"/>
              <a:gd name="T4" fmla="*/ 302 w 37"/>
              <a:gd name="T5" fmla="*/ 7 h 41"/>
              <a:gd name="T6" fmla="*/ 218 w 37"/>
              <a:gd name="T7" fmla="*/ 3 h 41"/>
              <a:gd name="T8" fmla="*/ 88 w 37"/>
              <a:gd name="T9" fmla="*/ 45 h 41"/>
              <a:gd name="T10" fmla="*/ 56 w 37"/>
              <a:gd name="T11" fmla="*/ 0 h 41"/>
              <a:gd name="T12" fmla="*/ 0 w 37"/>
              <a:gd name="T13" fmla="*/ 0 h 41"/>
              <a:gd name="T14" fmla="*/ 56 w 37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5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294 w 38"/>
              <a:gd name="T1" fmla="*/ 41 h 37"/>
              <a:gd name="T2" fmla="*/ 213 w 38"/>
              <a:gd name="T3" fmla="*/ 41 h 37"/>
              <a:gd name="T4" fmla="*/ 213 w 38"/>
              <a:gd name="T5" fmla="*/ 45 h 37"/>
              <a:gd name="T6" fmla="*/ 186 w 38"/>
              <a:gd name="T7" fmla="*/ 45 h 37"/>
              <a:gd name="T8" fmla="*/ 159 w 38"/>
              <a:gd name="T9" fmla="*/ 45 h 37"/>
              <a:gd name="T10" fmla="*/ 137 w 38"/>
              <a:gd name="T11" fmla="*/ 45 h 37"/>
              <a:gd name="T12" fmla="*/ 108 w 38"/>
              <a:gd name="T13" fmla="*/ 45 h 37"/>
              <a:gd name="T14" fmla="*/ 80 w 38"/>
              <a:gd name="T15" fmla="*/ 45 h 37"/>
              <a:gd name="T16" fmla="*/ 80 w 38"/>
              <a:gd name="T17" fmla="*/ 41 h 37"/>
              <a:gd name="T18" fmla="*/ 52 w 38"/>
              <a:gd name="T19" fmla="*/ 38 h 37"/>
              <a:gd name="T20" fmla="*/ 52 w 38"/>
              <a:gd name="T21" fmla="*/ 34 h 37"/>
              <a:gd name="T22" fmla="*/ 52 w 38"/>
              <a:gd name="T23" fmla="*/ 17 h 37"/>
              <a:gd name="T24" fmla="*/ 80 w 38"/>
              <a:gd name="T25" fmla="*/ 13 h 37"/>
              <a:gd name="T26" fmla="*/ 80 w 38"/>
              <a:gd name="T27" fmla="*/ 10 h 37"/>
              <a:gd name="T28" fmla="*/ 108 w 38"/>
              <a:gd name="T29" fmla="*/ 7 h 37"/>
              <a:gd name="T30" fmla="*/ 137 w 38"/>
              <a:gd name="T31" fmla="*/ 7 h 37"/>
              <a:gd name="T32" fmla="*/ 159 w 38"/>
              <a:gd name="T33" fmla="*/ 7 h 37"/>
              <a:gd name="T34" fmla="*/ 186 w 38"/>
              <a:gd name="T35" fmla="*/ 7 h 37"/>
              <a:gd name="T36" fmla="*/ 213 w 38"/>
              <a:gd name="T37" fmla="*/ 7 h 37"/>
              <a:gd name="T38" fmla="*/ 213 w 38"/>
              <a:gd name="T39" fmla="*/ 10 h 37"/>
              <a:gd name="T40" fmla="*/ 247 w 38"/>
              <a:gd name="T41" fmla="*/ 10 h 37"/>
              <a:gd name="T42" fmla="*/ 247 w 38"/>
              <a:gd name="T43" fmla="*/ 13 h 37"/>
              <a:gd name="T44" fmla="*/ 294 w 38"/>
              <a:gd name="T45" fmla="*/ 13 h 37"/>
              <a:gd name="T46" fmla="*/ 294 w 38"/>
              <a:gd name="T47" fmla="*/ 10 h 37"/>
              <a:gd name="T48" fmla="*/ 294 w 38"/>
              <a:gd name="T49" fmla="*/ 7 h 37"/>
              <a:gd name="T50" fmla="*/ 262 w 38"/>
              <a:gd name="T51" fmla="*/ 3 h 37"/>
              <a:gd name="T52" fmla="*/ 247 w 38"/>
              <a:gd name="T53" fmla="*/ 3 h 37"/>
              <a:gd name="T54" fmla="*/ 247 w 38"/>
              <a:gd name="T55" fmla="*/ 0 h 37"/>
              <a:gd name="T56" fmla="*/ 213 w 38"/>
              <a:gd name="T57" fmla="*/ 0 h 37"/>
              <a:gd name="T58" fmla="*/ 186 w 38"/>
              <a:gd name="T59" fmla="*/ 0 h 37"/>
              <a:gd name="T60" fmla="*/ 159 w 38"/>
              <a:gd name="T61" fmla="*/ 0 h 37"/>
              <a:gd name="T62" fmla="*/ 137 w 38"/>
              <a:gd name="T63" fmla="*/ 0 h 37"/>
              <a:gd name="T64" fmla="*/ 108 w 38"/>
              <a:gd name="T65" fmla="*/ 0 h 37"/>
              <a:gd name="T66" fmla="*/ 80 w 38"/>
              <a:gd name="T67" fmla="*/ 0 h 37"/>
              <a:gd name="T68" fmla="*/ 80 w 38"/>
              <a:gd name="T69" fmla="*/ 3 h 37"/>
              <a:gd name="T70" fmla="*/ 52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34 h 37"/>
              <a:gd name="T84" fmla="*/ 0 w 38"/>
              <a:gd name="T85" fmla="*/ 38 h 37"/>
              <a:gd name="T86" fmla="*/ 0 w 38"/>
              <a:gd name="T87" fmla="*/ 41 h 37"/>
              <a:gd name="T88" fmla="*/ 0 w 38"/>
              <a:gd name="T89" fmla="*/ 45 h 37"/>
              <a:gd name="T90" fmla="*/ 3 w 38"/>
              <a:gd name="T91" fmla="*/ 45 h 37"/>
              <a:gd name="T92" fmla="*/ 3 w 38"/>
              <a:gd name="T93" fmla="*/ 48 h 37"/>
              <a:gd name="T94" fmla="*/ 52 w 38"/>
              <a:gd name="T95" fmla="*/ 48 h 37"/>
              <a:gd name="T96" fmla="*/ 80 w 38"/>
              <a:gd name="T97" fmla="*/ 51 h 37"/>
              <a:gd name="T98" fmla="*/ 108 w 38"/>
              <a:gd name="T99" fmla="*/ 51 h 37"/>
              <a:gd name="T100" fmla="*/ 137 w 38"/>
              <a:gd name="T101" fmla="*/ 51 h 37"/>
              <a:gd name="T102" fmla="*/ 159 w 38"/>
              <a:gd name="T103" fmla="*/ 51 h 37"/>
              <a:gd name="T104" fmla="*/ 186 w 38"/>
              <a:gd name="T105" fmla="*/ 51 h 37"/>
              <a:gd name="T106" fmla="*/ 213 w 38"/>
              <a:gd name="T107" fmla="*/ 51 h 37"/>
              <a:gd name="T108" fmla="*/ 247 w 38"/>
              <a:gd name="T109" fmla="*/ 51 h 37"/>
              <a:gd name="T110" fmla="*/ 262 w 38"/>
              <a:gd name="T111" fmla="*/ 48 h 37"/>
              <a:gd name="T112" fmla="*/ 262 w 38"/>
              <a:gd name="T113" fmla="*/ 45 h 37"/>
              <a:gd name="T114" fmla="*/ 294 w 38"/>
              <a:gd name="T115" fmla="*/ 45 h 37"/>
              <a:gd name="T116" fmla="*/ 294 w 38"/>
              <a:gd name="T117" fmla="*/ 41 h 37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6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38 h 41"/>
              <a:gd name="T2" fmla="*/ 35 w 44"/>
              <a:gd name="T3" fmla="*/ 45 h 41"/>
              <a:gd name="T4" fmla="*/ 67 w 44"/>
              <a:gd name="T5" fmla="*/ 51 h 41"/>
              <a:gd name="T6" fmla="*/ 148 w 44"/>
              <a:gd name="T7" fmla="*/ 51 h 41"/>
              <a:gd name="T8" fmla="*/ 207 w 44"/>
              <a:gd name="T9" fmla="*/ 55 h 41"/>
              <a:gd name="T10" fmla="*/ 281 w 44"/>
              <a:gd name="T11" fmla="*/ 51 h 41"/>
              <a:gd name="T12" fmla="*/ 352 w 44"/>
              <a:gd name="T13" fmla="*/ 51 h 41"/>
              <a:gd name="T14" fmla="*/ 420 w 44"/>
              <a:gd name="T15" fmla="*/ 45 h 41"/>
              <a:gd name="T16" fmla="*/ 420 w 44"/>
              <a:gd name="T17" fmla="*/ 38 h 41"/>
              <a:gd name="T18" fmla="*/ 420 w 44"/>
              <a:gd name="T19" fmla="*/ 17 h 41"/>
              <a:gd name="T20" fmla="*/ 420 w 44"/>
              <a:gd name="T21" fmla="*/ 10 h 41"/>
              <a:gd name="T22" fmla="*/ 207 w 44"/>
              <a:gd name="T23" fmla="*/ 7 h 41"/>
              <a:gd name="T24" fmla="*/ 281 w 44"/>
              <a:gd name="T25" fmla="*/ 7 h 41"/>
              <a:gd name="T26" fmla="*/ 320 w 44"/>
              <a:gd name="T27" fmla="*/ 10 h 41"/>
              <a:gd name="T28" fmla="*/ 352 w 44"/>
              <a:gd name="T29" fmla="*/ 17 h 41"/>
              <a:gd name="T30" fmla="*/ 352 w 44"/>
              <a:gd name="T31" fmla="*/ 38 h 41"/>
              <a:gd name="T32" fmla="*/ 320 w 44"/>
              <a:gd name="T33" fmla="*/ 41 h 41"/>
              <a:gd name="T34" fmla="*/ 281 w 44"/>
              <a:gd name="T35" fmla="*/ 45 h 41"/>
              <a:gd name="T36" fmla="*/ 207 w 44"/>
              <a:gd name="T37" fmla="*/ 48 h 41"/>
              <a:gd name="T38" fmla="*/ 148 w 44"/>
              <a:gd name="T39" fmla="*/ 45 h 41"/>
              <a:gd name="T40" fmla="*/ 106 w 44"/>
              <a:gd name="T41" fmla="*/ 41 h 41"/>
              <a:gd name="T42" fmla="*/ 106 w 44"/>
              <a:gd name="T43" fmla="*/ 20 h 41"/>
              <a:gd name="T44" fmla="*/ 106 w 44"/>
              <a:gd name="T45" fmla="*/ 13 h 41"/>
              <a:gd name="T46" fmla="*/ 148 w 44"/>
              <a:gd name="T47" fmla="*/ 10 h 41"/>
              <a:gd name="T48" fmla="*/ 175 w 44"/>
              <a:gd name="T49" fmla="*/ 7 h 41"/>
              <a:gd name="T50" fmla="*/ 378 w 44"/>
              <a:gd name="T51" fmla="*/ 7 h 41"/>
              <a:gd name="T52" fmla="*/ 352 w 44"/>
              <a:gd name="T53" fmla="*/ 3 h 41"/>
              <a:gd name="T54" fmla="*/ 320 w 44"/>
              <a:gd name="T55" fmla="*/ 0 h 41"/>
              <a:gd name="T56" fmla="*/ 245 w 44"/>
              <a:gd name="T57" fmla="*/ 0 h 41"/>
              <a:gd name="T58" fmla="*/ 175 w 44"/>
              <a:gd name="T59" fmla="*/ 0 h 41"/>
              <a:gd name="T60" fmla="*/ 148 w 44"/>
              <a:gd name="T61" fmla="*/ 3 h 41"/>
              <a:gd name="T62" fmla="*/ 67 w 44"/>
              <a:gd name="T63" fmla="*/ 3 h 41"/>
              <a:gd name="T64" fmla="*/ 35 w 44"/>
              <a:gd name="T65" fmla="*/ 10 h 41"/>
              <a:gd name="T66" fmla="*/ 0 w 44"/>
              <a:gd name="T67" fmla="*/ 17 h 41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</a:gdLst>
            <a:ahLst/>
            <a:cxnLst>
              <a:cxn ang="T68">
                <a:pos x="T0" y="T1"/>
              </a:cxn>
              <a:cxn ang="T69">
                <a:pos x="T2" y="T3"/>
              </a:cxn>
              <a:cxn ang="T70">
                <a:pos x="T4" y="T5"/>
              </a:cxn>
              <a:cxn ang="T71">
                <a:pos x="T6" y="T7"/>
              </a:cxn>
              <a:cxn ang="T72">
                <a:pos x="T8" y="T9"/>
              </a:cxn>
              <a:cxn ang="T73">
                <a:pos x="T10" y="T11"/>
              </a:cxn>
              <a:cxn ang="T74">
                <a:pos x="T12" y="T13"/>
              </a:cxn>
              <a:cxn ang="T75">
                <a:pos x="T14" y="T15"/>
              </a:cxn>
              <a:cxn ang="T76">
                <a:pos x="T16" y="T17"/>
              </a:cxn>
              <a:cxn ang="T77">
                <a:pos x="T18" y="T19"/>
              </a:cxn>
              <a:cxn ang="T78">
                <a:pos x="T20" y="T21"/>
              </a:cxn>
              <a:cxn ang="T79">
                <a:pos x="T22" y="T23"/>
              </a:cxn>
              <a:cxn ang="T80">
                <a:pos x="T24" y="T25"/>
              </a:cxn>
              <a:cxn ang="T81">
                <a:pos x="T26" y="T27"/>
              </a:cxn>
              <a:cxn ang="T82">
                <a:pos x="T28" y="T29"/>
              </a:cxn>
              <a:cxn ang="T83">
                <a:pos x="T30" y="T31"/>
              </a:cxn>
              <a:cxn ang="T84">
                <a:pos x="T32" y="T33"/>
              </a:cxn>
              <a:cxn ang="T85">
                <a:pos x="T34" y="T35"/>
              </a:cxn>
              <a:cxn ang="T86">
                <a:pos x="T36" y="T37"/>
              </a:cxn>
              <a:cxn ang="T87">
                <a:pos x="T38" y="T39"/>
              </a:cxn>
              <a:cxn ang="T88">
                <a:pos x="T40" y="T41"/>
              </a:cxn>
              <a:cxn ang="T89">
                <a:pos x="T42" y="T43"/>
              </a:cxn>
              <a:cxn ang="T90">
                <a:pos x="T44" y="T45"/>
              </a:cxn>
              <a:cxn ang="T91">
                <a:pos x="T46" y="T47"/>
              </a:cxn>
              <a:cxn ang="T92">
                <a:pos x="T48" y="T49"/>
              </a:cxn>
              <a:cxn ang="T93">
                <a:pos x="T50" y="T51"/>
              </a:cxn>
              <a:cxn ang="T94">
                <a:pos x="T52" y="T53"/>
              </a:cxn>
              <a:cxn ang="T95">
                <a:pos x="T54" y="T55"/>
              </a:cxn>
              <a:cxn ang="T96">
                <a:pos x="T56" y="T57"/>
              </a:cxn>
              <a:cxn ang="T97">
                <a:pos x="T58" y="T59"/>
              </a:cxn>
              <a:cxn ang="T98">
                <a:pos x="T60" y="T61"/>
              </a:cxn>
              <a:cxn ang="T99">
                <a:pos x="T62" y="T63"/>
              </a:cxn>
              <a:cxn ang="T100">
                <a:pos x="T64" y="T65"/>
              </a:cxn>
              <a:cxn ang="T101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7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38 h 41"/>
              <a:gd name="T4" fmla="*/ 35 w 44"/>
              <a:gd name="T5" fmla="*/ 41 h 41"/>
              <a:gd name="T6" fmla="*/ 35 w 44"/>
              <a:gd name="T7" fmla="*/ 45 h 41"/>
              <a:gd name="T8" fmla="*/ 67 w 44"/>
              <a:gd name="T9" fmla="*/ 48 h 41"/>
              <a:gd name="T10" fmla="*/ 67 w 44"/>
              <a:gd name="T11" fmla="*/ 51 h 41"/>
              <a:gd name="T12" fmla="*/ 106 w 44"/>
              <a:gd name="T13" fmla="*/ 51 h 41"/>
              <a:gd name="T14" fmla="*/ 148 w 44"/>
              <a:gd name="T15" fmla="*/ 51 h 41"/>
              <a:gd name="T16" fmla="*/ 175 w 44"/>
              <a:gd name="T17" fmla="*/ 55 h 41"/>
              <a:gd name="T18" fmla="*/ 207 w 44"/>
              <a:gd name="T19" fmla="*/ 55 h 41"/>
              <a:gd name="T20" fmla="*/ 245 w 44"/>
              <a:gd name="T21" fmla="*/ 55 h 41"/>
              <a:gd name="T22" fmla="*/ 281 w 44"/>
              <a:gd name="T23" fmla="*/ 51 h 41"/>
              <a:gd name="T24" fmla="*/ 320 w 44"/>
              <a:gd name="T25" fmla="*/ 51 h 41"/>
              <a:gd name="T26" fmla="*/ 352 w 44"/>
              <a:gd name="T27" fmla="*/ 51 h 41"/>
              <a:gd name="T28" fmla="*/ 378 w 44"/>
              <a:gd name="T29" fmla="*/ 48 h 41"/>
              <a:gd name="T30" fmla="*/ 420 w 44"/>
              <a:gd name="T31" fmla="*/ 45 h 41"/>
              <a:gd name="T32" fmla="*/ 420 w 44"/>
              <a:gd name="T33" fmla="*/ 41 h 41"/>
              <a:gd name="T34" fmla="*/ 420 w 44"/>
              <a:gd name="T35" fmla="*/ 38 h 41"/>
              <a:gd name="T36" fmla="*/ 447 w 44"/>
              <a:gd name="T37" fmla="*/ 20 h 41"/>
              <a:gd name="T38" fmla="*/ 420 w 44"/>
              <a:gd name="T39" fmla="*/ 17 h 41"/>
              <a:gd name="T40" fmla="*/ 420 w 44"/>
              <a:gd name="T41" fmla="*/ 13 h 41"/>
              <a:gd name="T42" fmla="*/ 420 w 44"/>
              <a:gd name="T43" fmla="*/ 10 h 41"/>
              <a:gd name="T44" fmla="*/ 378 w 44"/>
              <a:gd name="T45" fmla="*/ 7 h 41"/>
              <a:gd name="T46" fmla="*/ 378 w 44"/>
              <a:gd name="T47" fmla="*/ 3 h 41"/>
              <a:gd name="T48" fmla="*/ 352 w 44"/>
              <a:gd name="T49" fmla="*/ 3 h 41"/>
              <a:gd name="T50" fmla="*/ 320 w 44"/>
              <a:gd name="T51" fmla="*/ 3 h 41"/>
              <a:gd name="T52" fmla="*/ 320 w 44"/>
              <a:gd name="T53" fmla="*/ 0 h 41"/>
              <a:gd name="T54" fmla="*/ 281 w 44"/>
              <a:gd name="T55" fmla="*/ 0 h 41"/>
              <a:gd name="T56" fmla="*/ 245 w 44"/>
              <a:gd name="T57" fmla="*/ 0 h 41"/>
              <a:gd name="T58" fmla="*/ 207 w 44"/>
              <a:gd name="T59" fmla="*/ 0 h 41"/>
              <a:gd name="T60" fmla="*/ 175 w 44"/>
              <a:gd name="T61" fmla="*/ 0 h 41"/>
              <a:gd name="T62" fmla="*/ 148 w 44"/>
              <a:gd name="T63" fmla="*/ 0 h 41"/>
              <a:gd name="T64" fmla="*/ 148 w 44"/>
              <a:gd name="T65" fmla="*/ 3 h 41"/>
              <a:gd name="T66" fmla="*/ 106 w 44"/>
              <a:gd name="T67" fmla="*/ 3 h 41"/>
              <a:gd name="T68" fmla="*/ 67 w 44"/>
              <a:gd name="T69" fmla="*/ 3 h 41"/>
              <a:gd name="T70" fmla="*/ 67 w 44"/>
              <a:gd name="T71" fmla="*/ 7 h 41"/>
              <a:gd name="T72" fmla="*/ 35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8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26 w 24"/>
              <a:gd name="T9" fmla="*/ 3 h 27"/>
              <a:gd name="T10" fmla="*/ 26 w 24"/>
              <a:gd name="T11" fmla="*/ 0 h 27"/>
              <a:gd name="T12" fmla="*/ 37 w 24"/>
              <a:gd name="T13" fmla="*/ 0 h 27"/>
              <a:gd name="T14" fmla="*/ 53 w 24"/>
              <a:gd name="T15" fmla="*/ 0 h 27"/>
              <a:gd name="T16" fmla="*/ 77 w 24"/>
              <a:gd name="T17" fmla="*/ 0 h 27"/>
              <a:gd name="T18" fmla="*/ 88 w 24"/>
              <a:gd name="T19" fmla="*/ 0 h 27"/>
              <a:gd name="T20" fmla="*/ 88 w 24"/>
              <a:gd name="T21" fmla="*/ 3 h 27"/>
              <a:gd name="T22" fmla="*/ 111 w 24"/>
              <a:gd name="T23" fmla="*/ 3 h 27"/>
              <a:gd name="T24" fmla="*/ 125 w 24"/>
              <a:gd name="T25" fmla="*/ 6 h 27"/>
              <a:gd name="T26" fmla="*/ 125 w 24"/>
              <a:gd name="T27" fmla="*/ 10 h 27"/>
              <a:gd name="T28" fmla="*/ 125 w 24"/>
              <a:gd name="T29" fmla="*/ 13 h 27"/>
              <a:gd name="T30" fmla="*/ 125 w 24"/>
              <a:gd name="T31" fmla="*/ 17 h 27"/>
              <a:gd name="T32" fmla="*/ 125 w 24"/>
              <a:gd name="T33" fmla="*/ 20 h 27"/>
              <a:gd name="T34" fmla="*/ 111 w 24"/>
              <a:gd name="T35" fmla="*/ 20 h 27"/>
              <a:gd name="T36" fmla="*/ 111 w 24"/>
              <a:gd name="T37" fmla="*/ 24 h 27"/>
              <a:gd name="T38" fmla="*/ 88 w 24"/>
              <a:gd name="T39" fmla="*/ 24 h 27"/>
              <a:gd name="T40" fmla="*/ 77 w 24"/>
              <a:gd name="T41" fmla="*/ 27 h 27"/>
              <a:gd name="T42" fmla="*/ 53 w 24"/>
              <a:gd name="T43" fmla="*/ 27 h 27"/>
              <a:gd name="T44" fmla="*/ 37 w 24"/>
              <a:gd name="T45" fmla="*/ 24 h 27"/>
              <a:gd name="T46" fmla="*/ 26 w 24"/>
              <a:gd name="T47" fmla="*/ 24 h 27"/>
              <a:gd name="T48" fmla="*/ 26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69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224 w 41"/>
              <a:gd name="T41" fmla="*/ 7 h 41"/>
              <a:gd name="T42" fmla="*/ 244 w 41"/>
              <a:gd name="T43" fmla="*/ 7 h 41"/>
              <a:gd name="T44" fmla="*/ 244 w 41"/>
              <a:gd name="T45" fmla="*/ 11 h 41"/>
              <a:gd name="T46" fmla="*/ 244 w 41"/>
              <a:gd name="T47" fmla="*/ 14 h 41"/>
              <a:gd name="T48" fmla="*/ 224 w 41"/>
              <a:gd name="T49" fmla="*/ 14 h 41"/>
              <a:gd name="T50" fmla="*/ 224 w 41"/>
              <a:gd name="T51" fmla="*/ 17 h 41"/>
              <a:gd name="T52" fmla="*/ 194 w 41"/>
              <a:gd name="T53" fmla="*/ 17 h 41"/>
              <a:gd name="T54" fmla="*/ 90 w 41"/>
              <a:gd name="T55" fmla="*/ 17 h 41"/>
              <a:gd name="T56" fmla="*/ 90 w 41"/>
              <a:gd name="T57" fmla="*/ 7 h 41"/>
              <a:gd name="T58" fmla="*/ 194 w 41"/>
              <a:gd name="T59" fmla="*/ 7 h 41"/>
              <a:gd name="T60" fmla="*/ 224 w 41"/>
              <a:gd name="T61" fmla="*/ 7 h 41"/>
              <a:gd name="T62" fmla="*/ 311 w 41"/>
              <a:gd name="T63" fmla="*/ 7 h 41"/>
              <a:gd name="T64" fmla="*/ 311 w 41"/>
              <a:gd name="T65" fmla="*/ 4 h 41"/>
              <a:gd name="T66" fmla="*/ 274 w 41"/>
              <a:gd name="T67" fmla="*/ 4 h 41"/>
              <a:gd name="T68" fmla="*/ 274 w 41"/>
              <a:gd name="T69" fmla="*/ 0 h 41"/>
              <a:gd name="T70" fmla="*/ 244 w 41"/>
              <a:gd name="T71" fmla="*/ 0 h 41"/>
              <a:gd name="T72" fmla="*/ 224 w 41"/>
              <a:gd name="T73" fmla="*/ 0 h 41"/>
              <a:gd name="T74" fmla="*/ 194 w 41"/>
              <a:gd name="T75" fmla="*/ 0 h 41"/>
              <a:gd name="T76" fmla="*/ 0 w 41"/>
              <a:gd name="T77" fmla="*/ 4 h 41"/>
              <a:gd name="T78" fmla="*/ 64 w 41"/>
              <a:gd name="T79" fmla="*/ 55 h 41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0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64 w 41"/>
              <a:gd name="T1" fmla="*/ 55 h 41"/>
              <a:gd name="T2" fmla="*/ 123 w 41"/>
              <a:gd name="T3" fmla="*/ 52 h 41"/>
              <a:gd name="T4" fmla="*/ 90 w 41"/>
              <a:gd name="T5" fmla="*/ 38 h 41"/>
              <a:gd name="T6" fmla="*/ 194 w 41"/>
              <a:gd name="T7" fmla="*/ 38 h 41"/>
              <a:gd name="T8" fmla="*/ 224 w 41"/>
              <a:gd name="T9" fmla="*/ 38 h 41"/>
              <a:gd name="T10" fmla="*/ 244 w 41"/>
              <a:gd name="T11" fmla="*/ 38 h 41"/>
              <a:gd name="T12" fmla="*/ 244 w 41"/>
              <a:gd name="T13" fmla="*/ 42 h 41"/>
              <a:gd name="T14" fmla="*/ 274 w 41"/>
              <a:gd name="T15" fmla="*/ 45 h 41"/>
              <a:gd name="T16" fmla="*/ 274 w 41"/>
              <a:gd name="T17" fmla="*/ 49 h 41"/>
              <a:gd name="T18" fmla="*/ 274 w 41"/>
              <a:gd name="T19" fmla="*/ 52 h 41"/>
              <a:gd name="T20" fmla="*/ 372 w 41"/>
              <a:gd name="T21" fmla="*/ 49 h 41"/>
              <a:gd name="T22" fmla="*/ 344 w 41"/>
              <a:gd name="T23" fmla="*/ 49 h 41"/>
              <a:gd name="T24" fmla="*/ 344 w 41"/>
              <a:gd name="T25" fmla="*/ 45 h 41"/>
              <a:gd name="T26" fmla="*/ 344 w 41"/>
              <a:gd name="T27" fmla="*/ 38 h 41"/>
              <a:gd name="T28" fmla="*/ 311 w 41"/>
              <a:gd name="T29" fmla="*/ 35 h 41"/>
              <a:gd name="T30" fmla="*/ 274 w 41"/>
              <a:gd name="T31" fmla="*/ 17 h 41"/>
              <a:gd name="T32" fmla="*/ 311 w 41"/>
              <a:gd name="T33" fmla="*/ 17 h 41"/>
              <a:gd name="T34" fmla="*/ 311 w 41"/>
              <a:gd name="T35" fmla="*/ 14 h 41"/>
              <a:gd name="T36" fmla="*/ 311 w 41"/>
              <a:gd name="T37" fmla="*/ 11 h 41"/>
              <a:gd name="T38" fmla="*/ 311 w 41"/>
              <a:gd name="T39" fmla="*/ 7 h 41"/>
              <a:gd name="T40" fmla="*/ 311 w 41"/>
              <a:gd name="T41" fmla="*/ 4 h 41"/>
              <a:gd name="T42" fmla="*/ 274 w 41"/>
              <a:gd name="T43" fmla="*/ 4 h 41"/>
              <a:gd name="T44" fmla="*/ 274 w 41"/>
              <a:gd name="T45" fmla="*/ 0 h 41"/>
              <a:gd name="T46" fmla="*/ 244 w 41"/>
              <a:gd name="T47" fmla="*/ 0 h 41"/>
              <a:gd name="T48" fmla="*/ 224 w 41"/>
              <a:gd name="T49" fmla="*/ 0 h 41"/>
              <a:gd name="T50" fmla="*/ 194 w 41"/>
              <a:gd name="T51" fmla="*/ 0 h 41"/>
              <a:gd name="T52" fmla="*/ 0 w 41"/>
              <a:gd name="T53" fmla="*/ 4 h 41"/>
              <a:gd name="T54" fmla="*/ 64 w 41"/>
              <a:gd name="T55" fmla="*/ 55 h 41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</a:gdLst>
            <a:ahLst/>
            <a:cxnLst>
              <a:cxn ang="T56">
                <a:pos x="T0" y="T1"/>
              </a:cxn>
              <a:cxn ang="T57">
                <a:pos x="T2" y="T3"/>
              </a:cxn>
              <a:cxn ang="T58">
                <a:pos x="T4" y="T5"/>
              </a:cxn>
              <a:cxn ang="T59">
                <a:pos x="T6" y="T7"/>
              </a:cxn>
              <a:cxn ang="T60">
                <a:pos x="T8" y="T9"/>
              </a:cxn>
              <a:cxn ang="T61">
                <a:pos x="T10" y="T11"/>
              </a:cxn>
              <a:cxn ang="T62">
                <a:pos x="T12" y="T13"/>
              </a:cxn>
              <a:cxn ang="T63">
                <a:pos x="T14" y="T15"/>
              </a:cxn>
              <a:cxn ang="T64">
                <a:pos x="T16" y="T17"/>
              </a:cxn>
              <a:cxn ang="T65">
                <a:pos x="T18" y="T19"/>
              </a:cxn>
              <a:cxn ang="T66">
                <a:pos x="T20" y="T21"/>
              </a:cxn>
              <a:cxn ang="T67">
                <a:pos x="T22" y="T23"/>
              </a:cxn>
              <a:cxn ang="T68">
                <a:pos x="T24" y="T25"/>
              </a:cxn>
              <a:cxn ang="T69">
                <a:pos x="T26" y="T27"/>
              </a:cxn>
              <a:cxn ang="T70">
                <a:pos x="T28" y="T29"/>
              </a:cxn>
              <a:cxn ang="T71">
                <a:pos x="T30" y="T31"/>
              </a:cxn>
              <a:cxn ang="T72">
                <a:pos x="T32" y="T33"/>
              </a:cxn>
              <a:cxn ang="T73">
                <a:pos x="T34" y="T35"/>
              </a:cxn>
              <a:cxn ang="T74">
                <a:pos x="T36" y="T37"/>
              </a:cxn>
              <a:cxn ang="T75">
                <a:pos x="T38" y="T39"/>
              </a:cxn>
              <a:cxn ang="T76">
                <a:pos x="T40" y="T41"/>
              </a:cxn>
              <a:cxn ang="T77">
                <a:pos x="T42" y="T43"/>
              </a:cxn>
              <a:cxn ang="T78">
                <a:pos x="T44" y="T45"/>
              </a:cxn>
              <a:cxn ang="T79">
                <a:pos x="T46" y="T47"/>
              </a:cxn>
              <a:cxn ang="T80">
                <a:pos x="T48" y="T49"/>
              </a:cxn>
              <a:cxn ang="T81">
                <a:pos x="T50" y="T51"/>
              </a:cxn>
              <a:cxn ang="T82">
                <a:pos x="T52" y="T53"/>
              </a:cxn>
              <a:cxn ang="T83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1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5 h 10"/>
              <a:gd name="T2" fmla="*/ 0 w 17"/>
              <a:gd name="T3" fmla="*/ 0 h 10"/>
              <a:gd name="T4" fmla="*/ 50 w 17"/>
              <a:gd name="T5" fmla="*/ 0 h 10"/>
              <a:gd name="T6" fmla="*/ 68 w 17"/>
              <a:gd name="T7" fmla="*/ 0 h 10"/>
              <a:gd name="T8" fmla="*/ 78 w 17"/>
              <a:gd name="T9" fmla="*/ 0 h 10"/>
              <a:gd name="T10" fmla="*/ 78 w 17"/>
              <a:gd name="T11" fmla="*/ 4 h 10"/>
              <a:gd name="T12" fmla="*/ 78 w 17"/>
              <a:gd name="T13" fmla="*/ 5 h 10"/>
              <a:gd name="T14" fmla="*/ 68 w 17"/>
              <a:gd name="T15" fmla="*/ 5 h 10"/>
              <a:gd name="T16" fmla="*/ 68 w 17"/>
              <a:gd name="T17" fmla="*/ 5 h 10"/>
              <a:gd name="T18" fmla="*/ 50 w 17"/>
              <a:gd name="T19" fmla="*/ 5 h 10"/>
              <a:gd name="T20" fmla="*/ 0 w 17"/>
              <a:gd name="T21" fmla="*/ 5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2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205 w 45"/>
              <a:gd name="T25" fmla="*/ 7 h 41"/>
              <a:gd name="T26" fmla="*/ 236 w 45"/>
              <a:gd name="T27" fmla="*/ 7 h 41"/>
              <a:gd name="T28" fmla="*/ 278 w 45"/>
              <a:gd name="T29" fmla="*/ 7 h 41"/>
              <a:gd name="T30" fmla="*/ 278 w 45"/>
              <a:gd name="T31" fmla="*/ 10 h 41"/>
              <a:gd name="T32" fmla="*/ 314 w 45"/>
              <a:gd name="T33" fmla="*/ 10 h 41"/>
              <a:gd name="T34" fmla="*/ 314 w 45"/>
              <a:gd name="T35" fmla="*/ 13 h 41"/>
              <a:gd name="T36" fmla="*/ 334 w 45"/>
              <a:gd name="T37" fmla="*/ 13 h 41"/>
              <a:gd name="T38" fmla="*/ 334 w 45"/>
              <a:gd name="T39" fmla="*/ 17 h 41"/>
              <a:gd name="T40" fmla="*/ 334 w 45"/>
              <a:gd name="T41" fmla="*/ 20 h 41"/>
              <a:gd name="T42" fmla="*/ 334 w 45"/>
              <a:gd name="T43" fmla="*/ 38 h 41"/>
              <a:gd name="T44" fmla="*/ 334 w 45"/>
              <a:gd name="T45" fmla="*/ 41 h 41"/>
              <a:gd name="T46" fmla="*/ 314 w 45"/>
              <a:gd name="T47" fmla="*/ 41 h 41"/>
              <a:gd name="T48" fmla="*/ 314 w 45"/>
              <a:gd name="T49" fmla="*/ 44 h 41"/>
              <a:gd name="T50" fmla="*/ 278 w 45"/>
              <a:gd name="T51" fmla="*/ 44 h 41"/>
              <a:gd name="T52" fmla="*/ 205 w 45"/>
              <a:gd name="T53" fmla="*/ 48 h 41"/>
              <a:gd name="T54" fmla="*/ 107 w 45"/>
              <a:gd name="T55" fmla="*/ 10 h 41"/>
              <a:gd name="T56" fmla="*/ 170 w 45"/>
              <a:gd name="T57" fmla="*/ 7 h 41"/>
              <a:gd name="T58" fmla="*/ 205 w 45"/>
              <a:gd name="T59" fmla="*/ 7 h 41"/>
              <a:gd name="T60" fmla="*/ 373 w 45"/>
              <a:gd name="T61" fmla="*/ 7 h 41"/>
              <a:gd name="T62" fmla="*/ 334 w 45"/>
              <a:gd name="T63" fmla="*/ 3 h 41"/>
              <a:gd name="T64" fmla="*/ 314 w 45"/>
              <a:gd name="T65" fmla="*/ 3 h 41"/>
              <a:gd name="T66" fmla="*/ 314 w 45"/>
              <a:gd name="T67" fmla="*/ 0 h 41"/>
              <a:gd name="T68" fmla="*/ 278 w 45"/>
              <a:gd name="T69" fmla="*/ 0 h 41"/>
              <a:gd name="T70" fmla="*/ 236 w 45"/>
              <a:gd name="T71" fmla="*/ 0 h 41"/>
              <a:gd name="T72" fmla="*/ 205 w 45"/>
              <a:gd name="T73" fmla="*/ 0 h 41"/>
              <a:gd name="T74" fmla="*/ 170 w 45"/>
              <a:gd name="T75" fmla="*/ 0 h 41"/>
              <a:gd name="T76" fmla="*/ 139 w 45"/>
              <a:gd name="T77" fmla="*/ 0 h 41"/>
              <a:gd name="T78" fmla="*/ 0 w 45"/>
              <a:gd name="T79" fmla="*/ 7 h 41"/>
              <a:gd name="T80" fmla="*/ 139 w 45"/>
              <a:gd name="T81" fmla="*/ 55 h 41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3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39 w 45"/>
              <a:gd name="T1" fmla="*/ 55 h 41"/>
              <a:gd name="T2" fmla="*/ 278 w 45"/>
              <a:gd name="T3" fmla="*/ 51 h 41"/>
              <a:gd name="T4" fmla="*/ 314 w 45"/>
              <a:gd name="T5" fmla="*/ 48 h 41"/>
              <a:gd name="T6" fmla="*/ 334 w 45"/>
              <a:gd name="T7" fmla="*/ 48 h 41"/>
              <a:gd name="T8" fmla="*/ 373 w 45"/>
              <a:gd name="T9" fmla="*/ 44 h 41"/>
              <a:gd name="T10" fmla="*/ 408 w 45"/>
              <a:gd name="T11" fmla="*/ 44 h 41"/>
              <a:gd name="T12" fmla="*/ 408 w 45"/>
              <a:gd name="T13" fmla="*/ 41 h 41"/>
              <a:gd name="T14" fmla="*/ 439 w 45"/>
              <a:gd name="T15" fmla="*/ 38 h 41"/>
              <a:gd name="T16" fmla="*/ 439 w 45"/>
              <a:gd name="T17" fmla="*/ 20 h 41"/>
              <a:gd name="T18" fmla="*/ 408 w 45"/>
              <a:gd name="T19" fmla="*/ 17 h 41"/>
              <a:gd name="T20" fmla="*/ 408 w 45"/>
              <a:gd name="T21" fmla="*/ 13 h 41"/>
              <a:gd name="T22" fmla="*/ 373 w 45"/>
              <a:gd name="T23" fmla="*/ 7 h 41"/>
              <a:gd name="T24" fmla="*/ 334 w 45"/>
              <a:gd name="T25" fmla="*/ 3 h 41"/>
              <a:gd name="T26" fmla="*/ 314 w 45"/>
              <a:gd name="T27" fmla="*/ 3 h 41"/>
              <a:gd name="T28" fmla="*/ 314 w 45"/>
              <a:gd name="T29" fmla="*/ 0 h 41"/>
              <a:gd name="T30" fmla="*/ 278 w 45"/>
              <a:gd name="T31" fmla="*/ 0 h 41"/>
              <a:gd name="T32" fmla="*/ 236 w 45"/>
              <a:gd name="T33" fmla="*/ 0 h 41"/>
              <a:gd name="T34" fmla="*/ 205 w 45"/>
              <a:gd name="T35" fmla="*/ 0 h 41"/>
              <a:gd name="T36" fmla="*/ 170 w 45"/>
              <a:gd name="T37" fmla="*/ 0 h 41"/>
              <a:gd name="T38" fmla="*/ 139 w 45"/>
              <a:gd name="T39" fmla="*/ 0 h 41"/>
              <a:gd name="T40" fmla="*/ 0 w 45"/>
              <a:gd name="T41" fmla="*/ 7 h 41"/>
              <a:gd name="T42" fmla="*/ 139 w 45"/>
              <a:gd name="T43" fmla="*/ 55 h 4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4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94 w 23"/>
              <a:gd name="T1" fmla="*/ 27 h 27"/>
              <a:gd name="T2" fmla="*/ 0 w 23"/>
              <a:gd name="T3" fmla="*/ 3 h 27"/>
              <a:gd name="T4" fmla="*/ 55 w 23"/>
              <a:gd name="T5" fmla="*/ 0 h 27"/>
              <a:gd name="T6" fmla="*/ 94 w 23"/>
              <a:gd name="T7" fmla="*/ 0 h 27"/>
              <a:gd name="T8" fmla="*/ 122 w 23"/>
              <a:gd name="T9" fmla="*/ 0 h 27"/>
              <a:gd name="T10" fmla="*/ 164 w 23"/>
              <a:gd name="T11" fmla="*/ 0 h 27"/>
              <a:gd name="T12" fmla="*/ 164 w 23"/>
              <a:gd name="T13" fmla="*/ 3 h 27"/>
              <a:gd name="T14" fmla="*/ 193 w 23"/>
              <a:gd name="T15" fmla="*/ 3 h 27"/>
              <a:gd name="T16" fmla="*/ 193 w 23"/>
              <a:gd name="T17" fmla="*/ 6 h 27"/>
              <a:gd name="T18" fmla="*/ 227 w 23"/>
              <a:gd name="T19" fmla="*/ 6 h 27"/>
              <a:gd name="T20" fmla="*/ 227 w 23"/>
              <a:gd name="T21" fmla="*/ 10 h 27"/>
              <a:gd name="T22" fmla="*/ 227 w 23"/>
              <a:gd name="T23" fmla="*/ 13 h 27"/>
              <a:gd name="T24" fmla="*/ 227 w 23"/>
              <a:gd name="T25" fmla="*/ 17 h 27"/>
              <a:gd name="T26" fmla="*/ 227 w 23"/>
              <a:gd name="T27" fmla="*/ 20 h 27"/>
              <a:gd name="T28" fmla="*/ 193 w 23"/>
              <a:gd name="T29" fmla="*/ 20 h 27"/>
              <a:gd name="T30" fmla="*/ 193 w 23"/>
              <a:gd name="T31" fmla="*/ 23 h 27"/>
              <a:gd name="T32" fmla="*/ 164 w 23"/>
              <a:gd name="T33" fmla="*/ 23 h 27"/>
              <a:gd name="T34" fmla="*/ 94 w 23"/>
              <a:gd name="T35" fmla="*/ 27 h 2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5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247 w 38"/>
              <a:gd name="T1" fmla="*/ 55 h 41"/>
              <a:gd name="T2" fmla="*/ 294 w 38"/>
              <a:gd name="T3" fmla="*/ 51 h 41"/>
              <a:gd name="T4" fmla="*/ 294 w 38"/>
              <a:gd name="T5" fmla="*/ 0 h 41"/>
              <a:gd name="T6" fmla="*/ 215 w 38"/>
              <a:gd name="T7" fmla="*/ 3 h 41"/>
              <a:gd name="T8" fmla="*/ 247 w 38"/>
              <a:gd name="T9" fmla="*/ 44 h 41"/>
              <a:gd name="T10" fmla="*/ 88 w 38"/>
              <a:gd name="T11" fmla="*/ 7 h 41"/>
              <a:gd name="T12" fmla="*/ 0 w 38"/>
              <a:gd name="T13" fmla="*/ 10 h 41"/>
              <a:gd name="T14" fmla="*/ 247 w 38"/>
              <a:gd name="T15" fmla="*/ 55 h 41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6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08 w 45"/>
              <a:gd name="T1" fmla="*/ 17 h 37"/>
              <a:gd name="T2" fmla="*/ 334 w 45"/>
              <a:gd name="T3" fmla="*/ 34 h 37"/>
              <a:gd name="T4" fmla="*/ 334 w 45"/>
              <a:gd name="T5" fmla="*/ 37 h 37"/>
              <a:gd name="T6" fmla="*/ 334 w 45"/>
              <a:gd name="T7" fmla="*/ 41 h 37"/>
              <a:gd name="T8" fmla="*/ 314 w 45"/>
              <a:gd name="T9" fmla="*/ 41 h 37"/>
              <a:gd name="T10" fmla="*/ 314 w 45"/>
              <a:gd name="T11" fmla="*/ 44 h 37"/>
              <a:gd name="T12" fmla="*/ 278 w 45"/>
              <a:gd name="T13" fmla="*/ 44 h 37"/>
              <a:gd name="T14" fmla="*/ 236 w 45"/>
              <a:gd name="T15" fmla="*/ 44 h 37"/>
              <a:gd name="T16" fmla="*/ 205 w 45"/>
              <a:gd name="T17" fmla="*/ 44 h 37"/>
              <a:gd name="T18" fmla="*/ 170 w 45"/>
              <a:gd name="T19" fmla="*/ 44 h 37"/>
              <a:gd name="T20" fmla="*/ 170 w 45"/>
              <a:gd name="T21" fmla="*/ 41 h 37"/>
              <a:gd name="T22" fmla="*/ 139 w 45"/>
              <a:gd name="T23" fmla="*/ 41 h 37"/>
              <a:gd name="T24" fmla="*/ 139 w 45"/>
              <a:gd name="T25" fmla="*/ 37 h 37"/>
              <a:gd name="T26" fmla="*/ 107 w 45"/>
              <a:gd name="T27" fmla="*/ 34 h 37"/>
              <a:gd name="T28" fmla="*/ 107 w 45"/>
              <a:gd name="T29" fmla="*/ 17 h 37"/>
              <a:gd name="T30" fmla="*/ 107 w 45"/>
              <a:gd name="T31" fmla="*/ 13 h 37"/>
              <a:gd name="T32" fmla="*/ 107 w 45"/>
              <a:gd name="T33" fmla="*/ 10 h 37"/>
              <a:gd name="T34" fmla="*/ 139 w 45"/>
              <a:gd name="T35" fmla="*/ 10 h 37"/>
              <a:gd name="T36" fmla="*/ 139 w 45"/>
              <a:gd name="T37" fmla="*/ 6 h 37"/>
              <a:gd name="T38" fmla="*/ 170 w 45"/>
              <a:gd name="T39" fmla="*/ 6 h 37"/>
              <a:gd name="T40" fmla="*/ 205 w 45"/>
              <a:gd name="T41" fmla="*/ 6 h 37"/>
              <a:gd name="T42" fmla="*/ 236 w 45"/>
              <a:gd name="T43" fmla="*/ 6 h 37"/>
              <a:gd name="T44" fmla="*/ 278 w 45"/>
              <a:gd name="T45" fmla="*/ 6 h 37"/>
              <a:gd name="T46" fmla="*/ 278 w 45"/>
              <a:gd name="T47" fmla="*/ 10 h 37"/>
              <a:gd name="T48" fmla="*/ 373 w 45"/>
              <a:gd name="T49" fmla="*/ 6 h 37"/>
              <a:gd name="T50" fmla="*/ 334 w 45"/>
              <a:gd name="T51" fmla="*/ 3 h 37"/>
              <a:gd name="T52" fmla="*/ 314 w 45"/>
              <a:gd name="T53" fmla="*/ 0 h 37"/>
              <a:gd name="T54" fmla="*/ 278 w 45"/>
              <a:gd name="T55" fmla="*/ 0 h 37"/>
              <a:gd name="T56" fmla="*/ 236 w 45"/>
              <a:gd name="T57" fmla="*/ 0 h 37"/>
              <a:gd name="T58" fmla="*/ 205 w 45"/>
              <a:gd name="T59" fmla="*/ 0 h 37"/>
              <a:gd name="T60" fmla="*/ 170 w 45"/>
              <a:gd name="T61" fmla="*/ 0 h 37"/>
              <a:gd name="T62" fmla="*/ 139 w 45"/>
              <a:gd name="T63" fmla="*/ 0 h 37"/>
              <a:gd name="T64" fmla="*/ 107 w 45"/>
              <a:gd name="T65" fmla="*/ 3 h 37"/>
              <a:gd name="T66" fmla="*/ 65 w 45"/>
              <a:gd name="T67" fmla="*/ 3 h 37"/>
              <a:gd name="T68" fmla="*/ 65 w 45"/>
              <a:gd name="T69" fmla="*/ 6 h 37"/>
              <a:gd name="T70" fmla="*/ 40 w 45"/>
              <a:gd name="T71" fmla="*/ 6 h 37"/>
              <a:gd name="T72" fmla="*/ 40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34 h 37"/>
              <a:gd name="T82" fmla="*/ 40 w 45"/>
              <a:gd name="T83" fmla="*/ 37 h 37"/>
              <a:gd name="T84" fmla="*/ 40 w 45"/>
              <a:gd name="T85" fmla="*/ 41 h 37"/>
              <a:gd name="T86" fmla="*/ 65 w 45"/>
              <a:gd name="T87" fmla="*/ 41 h 37"/>
              <a:gd name="T88" fmla="*/ 65 w 45"/>
              <a:gd name="T89" fmla="*/ 44 h 37"/>
              <a:gd name="T90" fmla="*/ 107 w 45"/>
              <a:gd name="T91" fmla="*/ 48 h 37"/>
              <a:gd name="T92" fmla="*/ 139 w 45"/>
              <a:gd name="T93" fmla="*/ 51 h 37"/>
              <a:gd name="T94" fmla="*/ 170 w 45"/>
              <a:gd name="T95" fmla="*/ 51 h 37"/>
              <a:gd name="T96" fmla="*/ 205 w 45"/>
              <a:gd name="T97" fmla="*/ 51 h 37"/>
              <a:gd name="T98" fmla="*/ 236 w 45"/>
              <a:gd name="T99" fmla="*/ 51 h 37"/>
              <a:gd name="T100" fmla="*/ 278 w 45"/>
              <a:gd name="T101" fmla="*/ 51 h 37"/>
              <a:gd name="T102" fmla="*/ 314 w 45"/>
              <a:gd name="T103" fmla="*/ 51 h 37"/>
              <a:gd name="T104" fmla="*/ 334 w 45"/>
              <a:gd name="T105" fmla="*/ 51 h 37"/>
              <a:gd name="T106" fmla="*/ 334 w 45"/>
              <a:gd name="T107" fmla="*/ 48 h 37"/>
              <a:gd name="T108" fmla="*/ 373 w 45"/>
              <a:gd name="T109" fmla="*/ 48 h 37"/>
              <a:gd name="T110" fmla="*/ 408 w 45"/>
              <a:gd name="T111" fmla="*/ 44 h 37"/>
              <a:gd name="T112" fmla="*/ 408 w 45"/>
              <a:gd name="T113" fmla="*/ 41 h 37"/>
              <a:gd name="T114" fmla="*/ 439 w 45"/>
              <a:gd name="T115" fmla="*/ 41 h 37"/>
              <a:gd name="T116" fmla="*/ 439 w 45"/>
              <a:gd name="T117" fmla="*/ 37 h 37"/>
              <a:gd name="T118" fmla="*/ 439 w 45"/>
              <a:gd name="T119" fmla="*/ 34 h 37"/>
              <a:gd name="T120" fmla="*/ 408 w 45"/>
              <a:gd name="T121" fmla="*/ 17 h 37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7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67 w 44"/>
              <a:gd name="T1" fmla="*/ 45 h 38"/>
              <a:gd name="T2" fmla="*/ 148 w 44"/>
              <a:gd name="T3" fmla="*/ 52 h 38"/>
              <a:gd name="T4" fmla="*/ 215 w 44"/>
              <a:gd name="T5" fmla="*/ 52 h 38"/>
              <a:gd name="T6" fmla="*/ 281 w 44"/>
              <a:gd name="T7" fmla="*/ 52 h 38"/>
              <a:gd name="T8" fmla="*/ 352 w 44"/>
              <a:gd name="T9" fmla="*/ 52 h 38"/>
              <a:gd name="T10" fmla="*/ 392 w 44"/>
              <a:gd name="T11" fmla="*/ 49 h 38"/>
              <a:gd name="T12" fmla="*/ 447 w 44"/>
              <a:gd name="T13" fmla="*/ 42 h 38"/>
              <a:gd name="T14" fmla="*/ 447 w 44"/>
              <a:gd name="T15" fmla="*/ 35 h 38"/>
              <a:gd name="T16" fmla="*/ 447 w 44"/>
              <a:gd name="T17" fmla="*/ 14 h 38"/>
              <a:gd name="T18" fmla="*/ 420 w 44"/>
              <a:gd name="T19" fmla="*/ 7 h 38"/>
              <a:gd name="T20" fmla="*/ 245 w 44"/>
              <a:gd name="T21" fmla="*/ 7 h 38"/>
              <a:gd name="T22" fmla="*/ 320 w 44"/>
              <a:gd name="T23" fmla="*/ 11 h 38"/>
              <a:gd name="T24" fmla="*/ 352 w 44"/>
              <a:gd name="T25" fmla="*/ 18 h 38"/>
              <a:gd name="T26" fmla="*/ 392 w 44"/>
              <a:gd name="T27" fmla="*/ 38 h 38"/>
              <a:gd name="T28" fmla="*/ 352 w 44"/>
              <a:gd name="T29" fmla="*/ 42 h 38"/>
              <a:gd name="T30" fmla="*/ 281 w 44"/>
              <a:gd name="T31" fmla="*/ 45 h 38"/>
              <a:gd name="T32" fmla="*/ 215 w 44"/>
              <a:gd name="T33" fmla="*/ 45 h 38"/>
              <a:gd name="T34" fmla="*/ 175 w 44"/>
              <a:gd name="T35" fmla="*/ 42 h 38"/>
              <a:gd name="T36" fmla="*/ 148 w 44"/>
              <a:gd name="T37" fmla="*/ 38 h 38"/>
              <a:gd name="T38" fmla="*/ 106 w 44"/>
              <a:gd name="T39" fmla="*/ 18 h 38"/>
              <a:gd name="T40" fmla="*/ 106 w 44"/>
              <a:gd name="T41" fmla="*/ 11 h 38"/>
              <a:gd name="T42" fmla="*/ 148 w 44"/>
              <a:gd name="T43" fmla="*/ 7 h 38"/>
              <a:gd name="T44" fmla="*/ 215 w 44"/>
              <a:gd name="T45" fmla="*/ 7 h 38"/>
              <a:gd name="T46" fmla="*/ 392 w 44"/>
              <a:gd name="T47" fmla="*/ 7 h 38"/>
              <a:gd name="T48" fmla="*/ 352 w 44"/>
              <a:gd name="T49" fmla="*/ 4 h 38"/>
              <a:gd name="T50" fmla="*/ 320 w 44"/>
              <a:gd name="T51" fmla="*/ 0 h 38"/>
              <a:gd name="T52" fmla="*/ 245 w 44"/>
              <a:gd name="T53" fmla="*/ 0 h 38"/>
              <a:gd name="T54" fmla="*/ 175 w 44"/>
              <a:gd name="T55" fmla="*/ 0 h 38"/>
              <a:gd name="T56" fmla="*/ 106 w 44"/>
              <a:gd name="T57" fmla="*/ 4 h 38"/>
              <a:gd name="T58" fmla="*/ 67 w 44"/>
              <a:gd name="T59" fmla="*/ 7 h 38"/>
              <a:gd name="T60" fmla="*/ 41 w 44"/>
              <a:gd name="T61" fmla="*/ 11 h 38"/>
              <a:gd name="T62" fmla="*/ 0 w 44"/>
              <a:gd name="T63" fmla="*/ 18 h 38"/>
              <a:gd name="T64" fmla="*/ 41 w 44"/>
              <a:gd name="T65" fmla="*/ 38 h 38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8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1 w 44"/>
              <a:gd name="T1" fmla="*/ 42 h 38"/>
              <a:gd name="T2" fmla="*/ 67 w 44"/>
              <a:gd name="T3" fmla="*/ 45 h 38"/>
              <a:gd name="T4" fmla="*/ 106 w 44"/>
              <a:gd name="T5" fmla="*/ 49 h 38"/>
              <a:gd name="T6" fmla="*/ 148 w 44"/>
              <a:gd name="T7" fmla="*/ 52 h 38"/>
              <a:gd name="T8" fmla="*/ 175 w 44"/>
              <a:gd name="T9" fmla="*/ 52 h 38"/>
              <a:gd name="T10" fmla="*/ 215 w 44"/>
              <a:gd name="T11" fmla="*/ 52 h 38"/>
              <a:gd name="T12" fmla="*/ 245 w 44"/>
              <a:gd name="T13" fmla="*/ 52 h 38"/>
              <a:gd name="T14" fmla="*/ 281 w 44"/>
              <a:gd name="T15" fmla="*/ 52 h 38"/>
              <a:gd name="T16" fmla="*/ 320 w 44"/>
              <a:gd name="T17" fmla="*/ 52 h 38"/>
              <a:gd name="T18" fmla="*/ 352 w 44"/>
              <a:gd name="T19" fmla="*/ 52 h 38"/>
              <a:gd name="T20" fmla="*/ 352 w 44"/>
              <a:gd name="T21" fmla="*/ 49 h 38"/>
              <a:gd name="T22" fmla="*/ 392 w 44"/>
              <a:gd name="T23" fmla="*/ 49 h 38"/>
              <a:gd name="T24" fmla="*/ 420 w 44"/>
              <a:gd name="T25" fmla="*/ 45 h 38"/>
              <a:gd name="T26" fmla="*/ 447 w 44"/>
              <a:gd name="T27" fmla="*/ 42 h 38"/>
              <a:gd name="T28" fmla="*/ 447 w 44"/>
              <a:gd name="T29" fmla="*/ 38 h 38"/>
              <a:gd name="T30" fmla="*/ 447 w 44"/>
              <a:gd name="T31" fmla="*/ 35 h 38"/>
              <a:gd name="T32" fmla="*/ 447 w 44"/>
              <a:gd name="T33" fmla="*/ 18 h 38"/>
              <a:gd name="T34" fmla="*/ 447 w 44"/>
              <a:gd name="T35" fmla="*/ 14 h 38"/>
              <a:gd name="T36" fmla="*/ 420 w 44"/>
              <a:gd name="T37" fmla="*/ 11 h 38"/>
              <a:gd name="T38" fmla="*/ 420 w 44"/>
              <a:gd name="T39" fmla="*/ 7 h 38"/>
              <a:gd name="T40" fmla="*/ 392 w 44"/>
              <a:gd name="T41" fmla="*/ 4 h 38"/>
              <a:gd name="T42" fmla="*/ 352 w 44"/>
              <a:gd name="T43" fmla="*/ 4 h 38"/>
              <a:gd name="T44" fmla="*/ 352 w 44"/>
              <a:gd name="T45" fmla="*/ 0 h 38"/>
              <a:gd name="T46" fmla="*/ 320 w 44"/>
              <a:gd name="T47" fmla="*/ 0 h 38"/>
              <a:gd name="T48" fmla="*/ 281 w 44"/>
              <a:gd name="T49" fmla="*/ 0 h 38"/>
              <a:gd name="T50" fmla="*/ 245 w 44"/>
              <a:gd name="T51" fmla="*/ 0 h 38"/>
              <a:gd name="T52" fmla="*/ 215 w 44"/>
              <a:gd name="T53" fmla="*/ 0 h 38"/>
              <a:gd name="T54" fmla="*/ 175 w 44"/>
              <a:gd name="T55" fmla="*/ 0 h 38"/>
              <a:gd name="T56" fmla="*/ 148 w 44"/>
              <a:gd name="T57" fmla="*/ 0 h 38"/>
              <a:gd name="T58" fmla="*/ 106 w 44"/>
              <a:gd name="T59" fmla="*/ 4 h 38"/>
              <a:gd name="T60" fmla="*/ 67 w 44"/>
              <a:gd name="T61" fmla="*/ 4 h 38"/>
              <a:gd name="T62" fmla="*/ 67 w 44"/>
              <a:gd name="T63" fmla="*/ 7 h 38"/>
              <a:gd name="T64" fmla="*/ 41 w 44"/>
              <a:gd name="T65" fmla="*/ 7 h 38"/>
              <a:gd name="T66" fmla="*/ 41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35 h 38"/>
              <a:gd name="T74" fmla="*/ 41 w 44"/>
              <a:gd name="T75" fmla="*/ 38 h 38"/>
              <a:gd name="T76" fmla="*/ 41 w 44"/>
              <a:gd name="T77" fmla="*/ 42 h 38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</a:gdLst>
            <a:ahLst/>
            <a:cxnLst>
              <a:cxn ang="T78">
                <a:pos x="T0" y="T1"/>
              </a:cxn>
              <a:cxn ang="T79">
                <a:pos x="T2" y="T3"/>
              </a:cxn>
              <a:cxn ang="T80">
                <a:pos x="T4" y="T5"/>
              </a:cxn>
              <a:cxn ang="T81">
                <a:pos x="T6" y="T7"/>
              </a:cxn>
              <a:cxn ang="T82">
                <a:pos x="T8" y="T9"/>
              </a:cxn>
              <a:cxn ang="T83">
                <a:pos x="T10" y="T11"/>
              </a:cxn>
              <a:cxn ang="T84">
                <a:pos x="T12" y="T13"/>
              </a:cxn>
              <a:cxn ang="T85">
                <a:pos x="T14" y="T15"/>
              </a:cxn>
              <a:cxn ang="T86">
                <a:pos x="T16" y="T17"/>
              </a:cxn>
              <a:cxn ang="T87">
                <a:pos x="T18" y="T19"/>
              </a:cxn>
              <a:cxn ang="T88">
                <a:pos x="T20" y="T21"/>
              </a:cxn>
              <a:cxn ang="T89">
                <a:pos x="T22" y="T23"/>
              </a:cxn>
              <a:cxn ang="T90">
                <a:pos x="T24" y="T25"/>
              </a:cxn>
              <a:cxn ang="T91">
                <a:pos x="T26" y="T27"/>
              </a:cxn>
              <a:cxn ang="T92">
                <a:pos x="T28" y="T29"/>
              </a:cxn>
              <a:cxn ang="T93">
                <a:pos x="T30" y="T31"/>
              </a:cxn>
              <a:cxn ang="T94">
                <a:pos x="T32" y="T33"/>
              </a:cxn>
              <a:cxn ang="T95">
                <a:pos x="T34" y="T35"/>
              </a:cxn>
              <a:cxn ang="T96">
                <a:pos x="T36" y="T37"/>
              </a:cxn>
              <a:cxn ang="T97">
                <a:pos x="T38" y="T39"/>
              </a:cxn>
              <a:cxn ang="T98">
                <a:pos x="T40" y="T41"/>
              </a:cxn>
              <a:cxn ang="T99">
                <a:pos x="T42" y="T43"/>
              </a:cxn>
              <a:cxn ang="T100">
                <a:pos x="T44" y="T45"/>
              </a:cxn>
              <a:cxn ang="T101">
                <a:pos x="T46" y="T47"/>
              </a:cxn>
              <a:cxn ang="T102">
                <a:pos x="T48" y="T49"/>
              </a:cxn>
              <a:cxn ang="T103">
                <a:pos x="T50" y="T51"/>
              </a:cxn>
              <a:cxn ang="T104">
                <a:pos x="T52" y="T53"/>
              </a:cxn>
              <a:cxn ang="T105">
                <a:pos x="T54" y="T55"/>
              </a:cxn>
              <a:cxn ang="T106">
                <a:pos x="T56" y="T57"/>
              </a:cxn>
              <a:cxn ang="T107">
                <a:pos x="T58" y="T59"/>
              </a:cxn>
              <a:cxn ang="T108">
                <a:pos x="T60" y="T61"/>
              </a:cxn>
              <a:cxn ang="T109">
                <a:pos x="T62" y="T63"/>
              </a:cxn>
              <a:cxn ang="T110">
                <a:pos x="T64" y="T65"/>
              </a:cxn>
              <a:cxn ang="T111">
                <a:pos x="T66" y="T67"/>
              </a:cxn>
              <a:cxn ang="T112">
                <a:pos x="T68" y="T69"/>
              </a:cxn>
              <a:cxn ang="T113">
                <a:pos x="T70" y="T71"/>
              </a:cxn>
              <a:cxn ang="T114">
                <a:pos x="T72" y="T73"/>
              </a:cxn>
              <a:cxn ang="T115">
                <a:pos x="T74" y="T75"/>
              </a:cxn>
              <a:cxn ang="T116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79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0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0 w 28"/>
              <a:gd name="T11" fmla="*/ 4 h 24"/>
              <a:gd name="T12" fmla="*/ 40 w 28"/>
              <a:gd name="T13" fmla="*/ 0 h 24"/>
              <a:gd name="T14" fmla="*/ 65 w 28"/>
              <a:gd name="T15" fmla="*/ 0 h 24"/>
              <a:gd name="T16" fmla="*/ 107 w 28"/>
              <a:gd name="T17" fmla="*/ 0 h 24"/>
              <a:gd name="T18" fmla="*/ 145 w 28"/>
              <a:gd name="T19" fmla="*/ 0 h 24"/>
              <a:gd name="T20" fmla="*/ 171 w 28"/>
              <a:gd name="T21" fmla="*/ 0 h 24"/>
              <a:gd name="T22" fmla="*/ 207 w 28"/>
              <a:gd name="T23" fmla="*/ 4 h 24"/>
              <a:gd name="T24" fmla="*/ 238 w 28"/>
              <a:gd name="T25" fmla="*/ 7 h 24"/>
              <a:gd name="T26" fmla="*/ 238 w 28"/>
              <a:gd name="T27" fmla="*/ 11 h 24"/>
              <a:gd name="T28" fmla="*/ 281 w 28"/>
              <a:gd name="T29" fmla="*/ 14 h 24"/>
              <a:gd name="T30" fmla="*/ 281 w 28"/>
              <a:gd name="T31" fmla="*/ 17 h 24"/>
              <a:gd name="T32" fmla="*/ 238 w 28"/>
              <a:gd name="T33" fmla="*/ 17 h 24"/>
              <a:gd name="T34" fmla="*/ 238 w 28"/>
              <a:gd name="T35" fmla="*/ 21 h 24"/>
              <a:gd name="T36" fmla="*/ 207 w 28"/>
              <a:gd name="T37" fmla="*/ 24 h 24"/>
              <a:gd name="T38" fmla="*/ 171 w 28"/>
              <a:gd name="T39" fmla="*/ 24 h 24"/>
              <a:gd name="T40" fmla="*/ 145 w 28"/>
              <a:gd name="T41" fmla="*/ 24 h 24"/>
              <a:gd name="T42" fmla="*/ 107 w 28"/>
              <a:gd name="T43" fmla="*/ 24 h 24"/>
              <a:gd name="T44" fmla="*/ 65 w 28"/>
              <a:gd name="T45" fmla="*/ 24 h 24"/>
              <a:gd name="T46" fmla="*/ 65 w 28"/>
              <a:gd name="T47" fmla="*/ 21 h 24"/>
              <a:gd name="T48" fmla="*/ 40 w 28"/>
              <a:gd name="T49" fmla="*/ 21 h 24"/>
              <a:gd name="T50" fmla="*/ 40 w 28"/>
              <a:gd name="T51" fmla="*/ 1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0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45 w 27"/>
              <a:gd name="T5" fmla="*/ 3 h 24"/>
              <a:gd name="T6" fmla="*/ 45 w 27"/>
              <a:gd name="T7" fmla="*/ 0 h 24"/>
              <a:gd name="T8" fmla="*/ 69 w 27"/>
              <a:gd name="T9" fmla="*/ 0 h 24"/>
              <a:gd name="T10" fmla="*/ 95 w 27"/>
              <a:gd name="T11" fmla="*/ 0 h 24"/>
              <a:gd name="T12" fmla="*/ 119 w 27"/>
              <a:gd name="T13" fmla="*/ 0 h 24"/>
              <a:gd name="T14" fmla="*/ 137 w 27"/>
              <a:gd name="T15" fmla="*/ 0 h 24"/>
              <a:gd name="T16" fmla="*/ 165 w 27"/>
              <a:gd name="T17" fmla="*/ 3 h 24"/>
              <a:gd name="T18" fmla="*/ 165 w 27"/>
              <a:gd name="T19" fmla="*/ 7 h 24"/>
              <a:gd name="T20" fmla="*/ 187 w 27"/>
              <a:gd name="T21" fmla="*/ 7 h 24"/>
              <a:gd name="T22" fmla="*/ 187 w 27"/>
              <a:gd name="T23" fmla="*/ 10 h 24"/>
              <a:gd name="T24" fmla="*/ 165 w 27"/>
              <a:gd name="T25" fmla="*/ 14 h 24"/>
              <a:gd name="T26" fmla="*/ 165 w 27"/>
              <a:gd name="T27" fmla="*/ 17 h 24"/>
              <a:gd name="T28" fmla="*/ 137 w 27"/>
              <a:gd name="T29" fmla="*/ 20 h 24"/>
              <a:gd name="T30" fmla="*/ 119 w 27"/>
              <a:gd name="T31" fmla="*/ 24 h 24"/>
              <a:gd name="T32" fmla="*/ 95 w 27"/>
              <a:gd name="T33" fmla="*/ 24 h 24"/>
              <a:gd name="T34" fmla="*/ 69 w 27"/>
              <a:gd name="T35" fmla="*/ 24 h 24"/>
              <a:gd name="T36" fmla="*/ 45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1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7882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0.911</cdr:x>
      <cdr:y>0.48944</cdr:y>
    </cdr:from>
    <cdr:to>
      <cdr:x>0.99025</cdr:x>
      <cdr:y>0.54144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8861" y="2769173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(175,5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0.90839</cdr:x>
      <cdr:y>0.32978</cdr:y>
    </cdr:from>
    <cdr:to>
      <cdr:x>0.98889</cdr:x>
      <cdr:y>0.38128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4976" y="1865840"/>
          <a:ext cx="736859" cy="29137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(175,5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0.91205</cdr:x>
      <cdr:y>0.44888</cdr:y>
    </cdr:from>
    <cdr:to>
      <cdr:x>0.9913</cdr:x>
      <cdr:y>0.49888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8483" y="2539682"/>
          <a:ext cx="725417" cy="2828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(175,5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0.90992</cdr:x>
      <cdr:y>0.43534</cdr:y>
    </cdr:from>
    <cdr:to>
      <cdr:x>0.98917</cdr:x>
      <cdr:y>0.48609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8970" y="2463061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(175,5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"/>
  <sheetViews>
    <sheetView showGridLines="0" tabSelected="1" zoomScale="65" zoomScaleNormal="65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H40" sqref="AH40"/>
    </sheetView>
  </sheetViews>
  <sheetFormatPr defaultColWidth="9.7109375" defaultRowHeight="12.75" x14ac:dyDescent="0.2"/>
  <cols>
    <col min="1" max="1" width="38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7" ht="18" x14ac:dyDescent="0.25">
      <c r="A2" s="130" t="s">
        <v>127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</row>
    <row r="3" spans="1:37" ht="18" x14ac:dyDescent="0.25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1" t="s">
        <v>94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2"/>
      <c r="AJ6" s="126"/>
      <c r="AK6" s="126"/>
    </row>
    <row r="7" spans="1:37" s="10" customFormat="1" ht="15" x14ac:dyDescent="0.25">
      <c r="A7" s="18"/>
      <c r="B7" s="29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9">
        <v>8</v>
      </c>
      <c r="J7" s="29">
        <v>9</v>
      </c>
      <c r="K7" s="29">
        <v>10</v>
      </c>
      <c r="L7" s="29">
        <v>11</v>
      </c>
      <c r="M7" s="29">
        <v>12</v>
      </c>
      <c r="N7" s="29">
        <v>13</v>
      </c>
      <c r="O7" s="29">
        <v>14</v>
      </c>
      <c r="P7" s="29">
        <v>15</v>
      </c>
      <c r="Q7" s="29">
        <v>16</v>
      </c>
      <c r="R7" s="29">
        <v>17</v>
      </c>
      <c r="S7" s="29">
        <v>18</v>
      </c>
      <c r="T7" s="29">
        <v>19</v>
      </c>
      <c r="U7" s="29">
        <v>20</v>
      </c>
      <c r="V7" s="29">
        <v>21</v>
      </c>
      <c r="W7" s="29">
        <v>22</v>
      </c>
      <c r="X7" s="29">
        <v>23</v>
      </c>
      <c r="Y7" s="29">
        <v>24</v>
      </c>
      <c r="Z7" s="29">
        <v>25</v>
      </c>
      <c r="AA7" s="29">
        <v>26</v>
      </c>
      <c r="AB7" s="29">
        <v>27</v>
      </c>
      <c r="AC7" s="29">
        <v>28</v>
      </c>
      <c r="AD7" s="29">
        <v>29</v>
      </c>
      <c r="AE7" s="29">
        <v>30</v>
      </c>
      <c r="AF7" s="29">
        <v>31</v>
      </c>
      <c r="AG7" s="29" t="s">
        <v>1</v>
      </c>
      <c r="AH7" s="9"/>
      <c r="AJ7" s="11"/>
      <c r="AK7" s="11"/>
    </row>
    <row r="8" spans="1:37" x14ac:dyDescent="0.2">
      <c r="A8" s="6" t="s">
        <v>2</v>
      </c>
      <c r="B8" s="94">
        <f>'01'!F4</f>
        <v>0.8</v>
      </c>
      <c r="C8" s="94">
        <f>'02'!F4</f>
        <v>3.4000000000000004</v>
      </c>
      <c r="D8" s="94">
        <f>'03'!F4</f>
        <v>0.2</v>
      </c>
      <c r="E8" s="94">
        <f>'04'!F4</f>
        <v>2.4</v>
      </c>
      <c r="F8" s="94">
        <f>'05'!F4</f>
        <v>7.2</v>
      </c>
      <c r="G8" s="94">
        <f>'06'!F4</f>
        <v>7</v>
      </c>
      <c r="H8" s="94">
        <f>'07'!F4</f>
        <v>0</v>
      </c>
      <c r="I8" s="94">
        <f>'08'!F4</f>
        <v>0.6</v>
      </c>
      <c r="J8" s="94">
        <f>'09'!F4</f>
        <v>0</v>
      </c>
      <c r="K8" s="94">
        <f>'10'!F4</f>
        <v>1.8</v>
      </c>
      <c r="L8" s="94">
        <f>'11'!F4</f>
        <v>0</v>
      </c>
      <c r="M8" s="94">
        <f>'12'!F4</f>
        <v>32.200000000000003</v>
      </c>
      <c r="N8" s="94">
        <f>'13'!F4</f>
        <v>8</v>
      </c>
      <c r="O8" s="94">
        <f>'14'!F4</f>
        <v>24.4</v>
      </c>
      <c r="P8" s="94">
        <f>'15'!F4</f>
        <v>3.6</v>
      </c>
      <c r="Q8" s="94">
        <f>'16'!F4</f>
        <v>0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46.900000000000006</v>
      </c>
      <c r="V8" s="94">
        <f>'21'!F4</f>
        <v>9.8000000000000007</v>
      </c>
      <c r="W8" s="94">
        <f>'22'!F4</f>
        <v>0.4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18.799999999999997</v>
      </c>
      <c r="AC8" s="94">
        <f>'28'!F4</f>
        <v>29.2</v>
      </c>
      <c r="AD8" s="94">
        <f>'29'!F4</f>
        <v>2</v>
      </c>
      <c r="AE8" s="94">
        <f>'30'!F4</f>
        <v>29.4</v>
      </c>
      <c r="AF8" s="94">
        <f>'31'!F4</f>
        <v>3</v>
      </c>
      <c r="AG8" s="94">
        <f>SUM(B8:AF8)</f>
        <v>231.1</v>
      </c>
      <c r="AH8" s="13"/>
      <c r="AJ8" s="14"/>
      <c r="AK8" s="15"/>
    </row>
    <row r="9" spans="1:37" x14ac:dyDescent="0.2">
      <c r="A9" s="16" t="s">
        <v>3</v>
      </c>
      <c r="B9" s="94">
        <f>'01'!F5</f>
        <v>0.8</v>
      </c>
      <c r="C9" s="94">
        <f>'02'!F5</f>
        <v>6.2</v>
      </c>
      <c r="D9" s="94">
        <f>'03'!F5</f>
        <v>0</v>
      </c>
      <c r="E9" s="94">
        <f>'04'!F5</f>
        <v>7</v>
      </c>
      <c r="F9" s="94">
        <f>'05'!F5</f>
        <v>13.5</v>
      </c>
      <c r="G9" s="94">
        <f>'06'!F5</f>
        <v>2.5</v>
      </c>
      <c r="H9" s="94">
        <f>'07'!F5</f>
        <v>0</v>
      </c>
      <c r="I9" s="94">
        <f>'08'!F5</f>
        <v>0</v>
      </c>
      <c r="J9" s="94">
        <f>'09'!F5</f>
        <v>0</v>
      </c>
      <c r="K9" s="94">
        <f>'10'!F5</f>
        <v>0</v>
      </c>
      <c r="L9" s="94">
        <f>'11'!F5</f>
        <v>0</v>
      </c>
      <c r="M9" s="94">
        <f>'12'!F5</f>
        <v>8.1999999999999993</v>
      </c>
      <c r="N9" s="94">
        <f>'13'!F5</f>
        <v>9.6</v>
      </c>
      <c r="O9" s="94">
        <f>'14'!F5</f>
        <v>23.5</v>
      </c>
      <c r="P9" s="94">
        <f>'15'!F5</f>
        <v>4.3</v>
      </c>
      <c r="Q9" s="94">
        <f>'16'!F5</f>
        <v>0</v>
      </c>
      <c r="R9" s="94">
        <f>'17'!F5</f>
        <v>0</v>
      </c>
      <c r="S9" s="94">
        <f>'18'!F5</f>
        <v>0</v>
      </c>
      <c r="T9" s="94">
        <f>'19'!F5</f>
        <v>18.8</v>
      </c>
      <c r="U9" s="94">
        <f>'20'!F5</f>
        <v>51.8</v>
      </c>
      <c r="V9" s="94">
        <f>'21'!F5</f>
        <v>8.9</v>
      </c>
      <c r="W9" s="94">
        <f>'22'!F5</f>
        <v>2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9.1999999999999993</v>
      </c>
      <c r="AC9" s="94">
        <f>'28'!F5</f>
        <v>13</v>
      </c>
      <c r="AD9" s="94">
        <f>'29'!F5</f>
        <v>8</v>
      </c>
      <c r="AE9" s="94">
        <f>'30'!F5</f>
        <v>2.8</v>
      </c>
      <c r="AF9" s="94">
        <f>'31'!F5</f>
        <v>3.8</v>
      </c>
      <c r="AG9" s="94">
        <f t="shared" ref="AG9:AG15" si="0">SUM(B9:AF9)</f>
        <v>193.9</v>
      </c>
      <c r="AH9" s="13"/>
      <c r="AJ9" s="14"/>
      <c r="AK9" s="15"/>
    </row>
    <row r="10" spans="1:37" x14ac:dyDescent="0.2">
      <c r="A10" s="16" t="s">
        <v>4</v>
      </c>
      <c r="B10" s="94">
        <f>'01'!F6</f>
        <v>0</v>
      </c>
      <c r="C10" s="94">
        <f>'02'!F6</f>
        <v>5</v>
      </c>
      <c r="D10" s="94">
        <f>'03'!F6</f>
        <v>0.2</v>
      </c>
      <c r="E10" s="94">
        <f>'04'!F6</f>
        <v>3.4</v>
      </c>
      <c r="F10" s="94">
        <f>'05'!F6</f>
        <v>16</v>
      </c>
      <c r="G10" s="94">
        <f>'06'!F6</f>
        <v>0.8</v>
      </c>
      <c r="H10" s="94">
        <f>'07'!F6</f>
        <v>0</v>
      </c>
      <c r="I10" s="94">
        <f>'08'!F6</f>
        <v>0.4</v>
      </c>
      <c r="J10" s="94">
        <f>'09'!F6</f>
        <v>0</v>
      </c>
      <c r="K10" s="94">
        <f>'10'!F6</f>
        <v>6</v>
      </c>
      <c r="L10" s="94">
        <f>'11'!F6</f>
        <v>0</v>
      </c>
      <c r="M10" s="94">
        <f>'12'!F6</f>
        <v>22.2</v>
      </c>
      <c r="N10" s="94">
        <f>'13'!F6</f>
        <v>4.4000000000000004</v>
      </c>
      <c r="O10" s="94">
        <f>'14'!F6</f>
        <v>37.799999999999997</v>
      </c>
      <c r="P10" s="94">
        <f>'15'!F6</f>
        <v>2.2000000000000002</v>
      </c>
      <c r="Q10" s="94">
        <f>'16'!F6</f>
        <v>0</v>
      </c>
      <c r="R10" s="94">
        <f>'17'!F6</f>
        <v>0</v>
      </c>
      <c r="S10" s="94">
        <f>'18'!F6</f>
        <v>0</v>
      </c>
      <c r="T10" s="94">
        <f>'19'!F6</f>
        <v>6</v>
      </c>
      <c r="U10" s="94">
        <f>'20'!F6</f>
        <v>26.1</v>
      </c>
      <c r="V10" s="94">
        <f>'21'!F6</f>
        <v>14.7</v>
      </c>
      <c r="W10" s="94">
        <f>'22'!F6</f>
        <v>0.4</v>
      </c>
      <c r="X10" s="94">
        <f>'23'!F6</f>
        <v>0</v>
      </c>
      <c r="Y10" s="94">
        <f>'24'!F6</f>
        <v>0</v>
      </c>
      <c r="Z10" s="94">
        <f>'25'!F6</f>
        <v>0</v>
      </c>
      <c r="AA10" s="94">
        <f>'26'!F6</f>
        <v>2.8</v>
      </c>
      <c r="AB10" s="94">
        <f>'27'!F6</f>
        <v>6.8000000000000007</v>
      </c>
      <c r="AC10" s="94">
        <f>'28'!F6</f>
        <v>21</v>
      </c>
      <c r="AD10" s="94">
        <f>'29'!F6</f>
        <v>0.5</v>
      </c>
      <c r="AE10" s="94">
        <f>'30'!F6</f>
        <v>0.6</v>
      </c>
      <c r="AF10" s="94">
        <f>'31'!F6</f>
        <v>17.8</v>
      </c>
      <c r="AG10" s="94">
        <f t="shared" si="0"/>
        <v>195.10000000000002</v>
      </c>
      <c r="AH10" s="13"/>
      <c r="AJ10" s="14"/>
      <c r="AK10" s="17"/>
    </row>
    <row r="11" spans="1:37" x14ac:dyDescent="0.2">
      <c r="A11" s="16" t="s">
        <v>5</v>
      </c>
      <c r="B11" s="94">
        <f>'01'!F7</f>
        <v>0.6</v>
      </c>
      <c r="C11" s="94">
        <f>'02'!F7</f>
        <v>7.2</v>
      </c>
      <c r="D11" s="94">
        <f>'03'!F7</f>
        <v>0</v>
      </c>
      <c r="E11" s="94">
        <f>'04'!F7</f>
        <v>4</v>
      </c>
      <c r="F11" s="94">
        <f>'05'!F7</f>
        <v>11.2</v>
      </c>
      <c r="G11" s="94">
        <f>'06'!F7</f>
        <v>1</v>
      </c>
      <c r="H11" s="94">
        <f>'07'!F7</f>
        <v>0</v>
      </c>
      <c r="I11" s="94">
        <f>'08'!F7</f>
        <v>0.2</v>
      </c>
      <c r="J11" s="94">
        <f>'09'!F7</f>
        <v>0</v>
      </c>
      <c r="K11" s="94">
        <f>'10'!F7</f>
        <v>1.8</v>
      </c>
      <c r="L11" s="94">
        <f>'11'!F7</f>
        <v>0</v>
      </c>
      <c r="M11" s="94">
        <f>'12'!F7</f>
        <v>18.600000000000001</v>
      </c>
      <c r="N11" s="94">
        <f>'13'!F7</f>
        <v>3.6</v>
      </c>
      <c r="O11" s="94">
        <f>'14'!F7</f>
        <v>24.2</v>
      </c>
      <c r="P11" s="94">
        <f>'15'!F7</f>
        <v>2.6</v>
      </c>
      <c r="Q11" s="94">
        <f>'16'!F7</f>
        <v>0</v>
      </c>
      <c r="R11" s="94">
        <f>'17'!F7</f>
        <v>0</v>
      </c>
      <c r="S11" s="94">
        <f>'18'!F7</f>
        <v>0</v>
      </c>
      <c r="T11" s="94">
        <f>'19'!F7</f>
        <v>3.6</v>
      </c>
      <c r="U11" s="94">
        <f>'20'!F7</f>
        <v>21</v>
      </c>
      <c r="V11" s="94">
        <f>'21'!F7</f>
        <v>3.8000000000000003</v>
      </c>
      <c r="W11" s="94">
        <f>'22'!F7</f>
        <v>0.8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4.4000000000000004</v>
      </c>
      <c r="AB11" s="94">
        <f>'27'!F7</f>
        <v>23.4</v>
      </c>
      <c r="AC11" s="94">
        <f>'28'!F7</f>
        <v>6.8</v>
      </c>
      <c r="AD11" s="94">
        <f>'29'!F7</f>
        <v>1.4</v>
      </c>
      <c r="AE11" s="94">
        <f>'30'!F7</f>
        <v>4</v>
      </c>
      <c r="AF11" s="94">
        <f>'31'!F7</f>
        <v>7</v>
      </c>
      <c r="AG11" s="94">
        <f t="shared" si="0"/>
        <v>151.20000000000002</v>
      </c>
      <c r="AH11" s="13"/>
      <c r="AJ11" s="14"/>
      <c r="AK11" s="17"/>
    </row>
    <row r="12" spans="1:37" x14ac:dyDescent="0.2">
      <c r="A12" s="16" t="s">
        <v>6</v>
      </c>
      <c r="B12" s="94">
        <f>'01'!F8</f>
        <v>2.2000000000000002</v>
      </c>
      <c r="C12" s="94">
        <f>'02'!F8</f>
        <v>4</v>
      </c>
      <c r="D12" s="94">
        <f>'03'!F8</f>
        <v>0</v>
      </c>
      <c r="E12" s="94">
        <f>'04'!F8</f>
        <v>5.6</v>
      </c>
      <c r="F12" s="94">
        <f>'05'!F8</f>
        <v>11</v>
      </c>
      <c r="G12" s="94">
        <f>'06'!F8</f>
        <v>4</v>
      </c>
      <c r="H12" s="94">
        <f>'07'!F8</f>
        <v>1.6</v>
      </c>
      <c r="I12" s="94">
        <f>'08'!F8</f>
        <v>0</v>
      </c>
      <c r="J12" s="94">
        <f>'09'!F8</f>
        <v>0</v>
      </c>
      <c r="K12" s="94">
        <f>'10'!F8</f>
        <v>0</v>
      </c>
      <c r="L12" s="94">
        <f>'11'!F8</f>
        <v>0</v>
      </c>
      <c r="M12" s="94">
        <f>'12'!F8</f>
        <v>5.4</v>
      </c>
      <c r="N12" s="94">
        <f>'13'!F8</f>
        <v>11</v>
      </c>
      <c r="O12" s="94">
        <f>'14'!F8</f>
        <v>19.8</v>
      </c>
      <c r="P12" s="94">
        <f>'15'!F8</f>
        <v>4.5999999999999996</v>
      </c>
      <c r="Q12" s="94">
        <f>'16'!F8</f>
        <v>0</v>
      </c>
      <c r="R12" s="94">
        <f>'17'!F8</f>
        <v>0</v>
      </c>
      <c r="S12" s="94">
        <f>'18'!F8</f>
        <v>0</v>
      </c>
      <c r="T12" s="94">
        <f>'19'!F8</f>
        <v>6.6</v>
      </c>
      <c r="U12" s="94">
        <f>'20'!F8</f>
        <v>52.199999999999996</v>
      </c>
      <c r="V12" s="94">
        <f>'21'!F8</f>
        <v>4.5999999999999996</v>
      </c>
      <c r="W12" s="94">
        <f>'22'!F8</f>
        <v>0.2</v>
      </c>
      <c r="X12" s="94">
        <f>'23'!F8</f>
        <v>0</v>
      </c>
      <c r="Y12" s="94">
        <f>'24'!F8</f>
        <v>0</v>
      </c>
      <c r="Z12" s="94">
        <f>'25'!F8</f>
        <v>0</v>
      </c>
      <c r="AA12" s="94">
        <f>'26'!F8</f>
        <v>0.8</v>
      </c>
      <c r="AB12" s="94">
        <f>'27'!F8</f>
        <v>16.2</v>
      </c>
      <c r="AC12" s="94">
        <f>'28'!F8</f>
        <v>6.3999999999999995</v>
      </c>
      <c r="AD12" s="94">
        <f>'29'!F8</f>
        <v>12.2</v>
      </c>
      <c r="AE12" s="94">
        <f>'30'!F8</f>
        <v>3.6</v>
      </c>
      <c r="AF12" s="94">
        <f>'31'!F8</f>
        <v>0.8</v>
      </c>
      <c r="AG12" s="94">
        <f t="shared" si="0"/>
        <v>172.79999999999998</v>
      </c>
      <c r="AH12" s="13"/>
      <c r="AJ12" s="14"/>
      <c r="AK12" s="17"/>
    </row>
    <row r="13" spans="1:37" x14ac:dyDescent="0.2">
      <c r="A13" s="16" t="s">
        <v>7</v>
      </c>
      <c r="B13" s="94">
        <f>'01'!F9</f>
        <v>0</v>
      </c>
      <c r="C13" s="94">
        <f>'02'!F9</f>
        <v>11</v>
      </c>
      <c r="D13" s="94">
        <f>'03'!F9</f>
        <v>1.2</v>
      </c>
      <c r="E13" s="94">
        <f>'04'!F9</f>
        <v>3.8</v>
      </c>
      <c r="F13" s="94">
        <f>'05'!F9</f>
        <v>6</v>
      </c>
      <c r="G13" s="94">
        <f>'06'!F9</f>
        <v>2.5999999999999996</v>
      </c>
      <c r="H13" s="94">
        <f>'07'!F9</f>
        <v>0.8</v>
      </c>
      <c r="I13" s="94">
        <f>'08'!F9</f>
        <v>0</v>
      </c>
      <c r="J13" s="94">
        <f>'09'!F9</f>
        <v>0</v>
      </c>
      <c r="K13" s="94">
        <f>'10'!F9</f>
        <v>6.2</v>
      </c>
      <c r="L13" s="94">
        <f>'11'!F9</f>
        <v>0</v>
      </c>
      <c r="M13" s="94">
        <f>'12'!F9</f>
        <v>0</v>
      </c>
      <c r="N13" s="94">
        <f>'13'!F9</f>
        <v>0</v>
      </c>
      <c r="O13" s="94">
        <f>'14'!F9</f>
        <v>29.4</v>
      </c>
      <c r="P13" s="94">
        <f>'15'!F9</f>
        <v>5.4</v>
      </c>
      <c r="Q13" s="94">
        <f>'16'!F9</f>
        <v>0</v>
      </c>
      <c r="R13" s="94">
        <f>'17'!F9</f>
        <v>0</v>
      </c>
      <c r="S13" s="94">
        <f>'18'!F9</f>
        <v>0</v>
      </c>
      <c r="T13" s="94">
        <f>'19'!F9</f>
        <v>5</v>
      </c>
      <c r="U13" s="94">
        <f>'20'!F9</f>
        <v>42.6</v>
      </c>
      <c r="V13" s="94">
        <f>'21'!F9</f>
        <v>6.8</v>
      </c>
      <c r="W13" s="94">
        <f>'22'!F9</f>
        <v>0</v>
      </c>
      <c r="X13" s="94">
        <f>'23'!F9</f>
        <v>0</v>
      </c>
      <c r="Y13" s="94">
        <f>'24'!F9</f>
        <v>0</v>
      </c>
      <c r="Z13" s="94">
        <f>'25'!F9</f>
        <v>0</v>
      </c>
      <c r="AA13" s="94">
        <f>'26'!F9</f>
        <v>1.4</v>
      </c>
      <c r="AB13" s="94">
        <f>'27'!F9</f>
        <v>21.2</v>
      </c>
      <c r="AC13" s="94">
        <f>'28'!F9</f>
        <v>1.4</v>
      </c>
      <c r="AD13" s="94">
        <f>'29'!F9</f>
        <v>2.6</v>
      </c>
      <c r="AE13" s="94">
        <f>'30'!F9</f>
        <v>1</v>
      </c>
      <c r="AF13" s="94">
        <f>'31'!F9</f>
        <v>2</v>
      </c>
      <c r="AG13" s="94">
        <f t="shared" si="0"/>
        <v>150.4</v>
      </c>
      <c r="AH13" s="13"/>
      <c r="AJ13" s="14"/>
      <c r="AK13" s="17"/>
    </row>
    <row r="14" spans="1:37" x14ac:dyDescent="0.2">
      <c r="A14" s="16" t="s">
        <v>8</v>
      </c>
      <c r="B14" s="94">
        <f>'01'!F10</f>
        <v>0.5</v>
      </c>
      <c r="C14" s="94">
        <f>'02'!F10</f>
        <v>4.8</v>
      </c>
      <c r="D14" s="94">
        <f>'03'!F10</f>
        <v>0.1</v>
      </c>
      <c r="E14" s="94">
        <f>'04'!F10</f>
        <v>4.8</v>
      </c>
      <c r="F14" s="94">
        <f>'05'!F10</f>
        <v>12.5</v>
      </c>
      <c r="G14" s="94">
        <f>'06'!F10</f>
        <v>1.2</v>
      </c>
      <c r="H14" s="94">
        <f>'07'!F10</f>
        <v>1.2</v>
      </c>
      <c r="I14" s="94">
        <f>'08'!F10</f>
        <v>0</v>
      </c>
      <c r="J14" s="94">
        <f>'09'!F10</f>
        <v>0</v>
      </c>
      <c r="K14" s="94">
        <f>'10'!F10</f>
        <v>2.6</v>
      </c>
      <c r="L14" s="94">
        <f>'11'!F10</f>
        <v>0</v>
      </c>
      <c r="M14" s="94">
        <f>'12'!F10</f>
        <v>16.3</v>
      </c>
      <c r="N14" s="94">
        <f>'13'!F10</f>
        <v>5.9</v>
      </c>
      <c r="O14" s="94">
        <f>'14'!F10</f>
        <v>28.5</v>
      </c>
      <c r="P14" s="94">
        <f>'15'!F10</f>
        <v>3</v>
      </c>
      <c r="Q14" s="94">
        <f>'16'!F10</f>
        <v>0</v>
      </c>
      <c r="R14" s="94">
        <f>'17'!F10</f>
        <v>0</v>
      </c>
      <c r="S14" s="94">
        <f>'18'!F10</f>
        <v>0</v>
      </c>
      <c r="T14" s="94">
        <f>'19'!F10</f>
        <v>9.1999999999999993</v>
      </c>
      <c r="U14" s="94">
        <f>'20'!F10</f>
        <v>32.96</v>
      </c>
      <c r="V14" s="94">
        <f>'21'!F10</f>
        <v>9.1000000000000014</v>
      </c>
      <c r="W14" s="94">
        <f>'22'!F10</f>
        <v>1.1000000000000001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0.5</v>
      </c>
      <c r="AB14" s="94">
        <f>'27'!F10</f>
        <v>9.3999999999999986</v>
      </c>
      <c r="AC14" s="94">
        <f>'28'!F10</f>
        <v>13.6</v>
      </c>
      <c r="AD14" s="94">
        <f>'29'!F10</f>
        <v>3.3</v>
      </c>
      <c r="AE14" s="94">
        <f>'30'!F10</f>
        <v>2.5</v>
      </c>
      <c r="AF14" s="94">
        <f>'31'!F10</f>
        <v>9.5</v>
      </c>
      <c r="AG14" s="94">
        <f t="shared" si="0"/>
        <v>172.56</v>
      </c>
      <c r="AH14" s="13"/>
      <c r="AJ14" s="14"/>
      <c r="AK14" s="17"/>
    </row>
    <row r="15" spans="1:37" x14ac:dyDescent="0.2">
      <c r="A15" s="22" t="s">
        <v>47</v>
      </c>
      <c r="B15" s="94">
        <f>'01'!F11</f>
        <v>0.5</v>
      </c>
      <c r="C15" s="94">
        <f>'02'!F11</f>
        <v>5.2</v>
      </c>
      <c r="D15" s="94">
        <f>'03'!F11</f>
        <v>0.2</v>
      </c>
      <c r="E15" s="94">
        <f>'04'!F11</f>
        <v>8.8000000000000007</v>
      </c>
      <c r="F15" s="94">
        <f>'05'!F11</f>
        <v>5.4</v>
      </c>
      <c r="G15" s="94">
        <f>'06'!F11</f>
        <v>2.8</v>
      </c>
      <c r="H15" s="94">
        <f>'07'!F11</f>
        <v>0</v>
      </c>
      <c r="I15" s="94">
        <f>'08'!F11</f>
        <v>0</v>
      </c>
      <c r="J15" s="94">
        <f>'09'!F11</f>
        <v>0</v>
      </c>
      <c r="K15" s="94">
        <f>'10'!F11</f>
        <v>0.4</v>
      </c>
      <c r="L15" s="94">
        <f>'11'!F11</f>
        <v>0</v>
      </c>
      <c r="M15" s="94">
        <f>'12'!F11</f>
        <v>26.8</v>
      </c>
      <c r="N15" s="94">
        <f>'13'!F11</f>
        <v>5.4</v>
      </c>
      <c r="O15" s="94">
        <f>'14'!F11</f>
        <v>28.2</v>
      </c>
      <c r="P15" s="94">
        <f>'15'!F11</f>
        <v>4.8</v>
      </c>
      <c r="Q15" s="94">
        <f>'16'!F11</f>
        <v>0</v>
      </c>
      <c r="R15" s="94">
        <f>'17'!F11</f>
        <v>0</v>
      </c>
      <c r="S15" s="94">
        <f>'18'!F11</f>
        <v>0</v>
      </c>
      <c r="T15" s="94">
        <f>'19'!F11</f>
        <v>0</v>
      </c>
      <c r="U15" s="94">
        <f>'20'!F11</f>
        <v>34.200000000000003</v>
      </c>
      <c r="V15" s="94">
        <f>'21'!F11</f>
        <v>8.4</v>
      </c>
      <c r="W15" s="94">
        <f>'22'!F11</f>
        <v>0.2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25.8</v>
      </c>
      <c r="AC15" s="94">
        <f>'28'!F11</f>
        <v>18</v>
      </c>
      <c r="AD15" s="94">
        <f>'29'!F11</f>
        <v>1.6</v>
      </c>
      <c r="AE15" s="94">
        <f>'30'!F11</f>
        <v>7.5</v>
      </c>
      <c r="AF15" s="94">
        <f>'31'!F11</f>
        <v>7.2</v>
      </c>
      <c r="AG15" s="94">
        <f t="shared" si="0"/>
        <v>191.39999999999998</v>
      </c>
      <c r="AH15" s="13"/>
      <c r="AJ15" s="14"/>
      <c r="AK15" s="17"/>
    </row>
    <row r="16" spans="1:37" x14ac:dyDescent="0.2">
      <c r="A16" s="18" t="s">
        <v>9</v>
      </c>
      <c r="B16" s="76">
        <f>'01'!F12</f>
        <v>0.67500000000000004</v>
      </c>
      <c r="C16" s="76">
        <f>'02'!F12</f>
        <v>5.85</v>
      </c>
      <c r="D16" s="76">
        <f>'03'!F12</f>
        <v>0.23750000000000002</v>
      </c>
      <c r="E16" s="76">
        <f>'04'!F12</f>
        <v>4.9749999999999996</v>
      </c>
      <c r="F16" s="76">
        <f>'05'!F12</f>
        <v>10.350000000000001</v>
      </c>
      <c r="G16" s="76">
        <f>'06'!F12</f>
        <v>2.7374999999999998</v>
      </c>
      <c r="H16" s="76">
        <f>'07'!F12</f>
        <v>0.45000000000000007</v>
      </c>
      <c r="I16" s="76">
        <f>'08'!F12</f>
        <v>0.15</v>
      </c>
      <c r="J16" s="76">
        <f>'09'!F12</f>
        <v>0</v>
      </c>
      <c r="K16" s="76">
        <f>'10'!F12</f>
        <v>2.35</v>
      </c>
      <c r="L16" s="76">
        <f>'11'!F12</f>
        <v>0</v>
      </c>
      <c r="M16" s="76">
        <f>'12'!F12</f>
        <v>16.212500000000002</v>
      </c>
      <c r="N16" s="76">
        <f>'13'!F12</f>
        <v>5.9874999999999998</v>
      </c>
      <c r="O16" s="76">
        <f>'14'!F12</f>
        <v>26.974999999999998</v>
      </c>
      <c r="P16" s="76">
        <f>'15'!F12</f>
        <v>3.8125000000000004</v>
      </c>
      <c r="Q16" s="76">
        <f>'16'!F12</f>
        <v>0</v>
      </c>
      <c r="R16" s="76">
        <f>'17'!F12</f>
        <v>0</v>
      </c>
      <c r="S16" s="76">
        <f>'18'!F12</f>
        <v>0</v>
      </c>
      <c r="T16" s="76">
        <f>'19'!F12</f>
        <v>6.15</v>
      </c>
      <c r="U16" s="76">
        <f>'20'!F12</f>
        <v>38.47</v>
      </c>
      <c r="V16" s="76">
        <f>'21'!F12</f>
        <v>8.2625000000000011</v>
      </c>
      <c r="W16" s="76">
        <f>'22'!F12</f>
        <v>0.63750000000000007</v>
      </c>
      <c r="X16" s="76">
        <f>'23'!F12</f>
        <v>0</v>
      </c>
      <c r="Y16" s="76">
        <f>'24'!F12</f>
        <v>0</v>
      </c>
      <c r="Z16" s="76">
        <f>'25'!F12</f>
        <v>0</v>
      </c>
      <c r="AA16" s="76">
        <f>'26'!F12</f>
        <v>1.2375</v>
      </c>
      <c r="AB16" s="76">
        <f>'27'!F12</f>
        <v>16.350000000000001</v>
      </c>
      <c r="AC16" s="76">
        <f>'28'!F12</f>
        <v>13.675000000000001</v>
      </c>
      <c r="AD16" s="76">
        <f>'29'!F12</f>
        <v>3.9500000000000006</v>
      </c>
      <c r="AE16" s="76">
        <f>'30'!F12</f>
        <v>6.4249999999999998</v>
      </c>
      <c r="AF16" s="76">
        <f>'31'!F12</f>
        <v>6.3875000000000002</v>
      </c>
      <c r="AG16" s="19">
        <f>AVERAGE(AG8:AG15)</f>
        <v>182.3075</v>
      </c>
      <c r="AH16" s="13"/>
      <c r="AJ16" s="14"/>
      <c r="AK16" s="14"/>
    </row>
    <row r="17" spans="1:37" x14ac:dyDescent="0.2">
      <c r="A17" s="16" t="s">
        <v>10</v>
      </c>
      <c r="B17" s="94">
        <f>'01'!F13</f>
        <v>14.8</v>
      </c>
      <c r="C17" s="94">
        <f>'02'!F13</f>
        <v>12</v>
      </c>
      <c r="D17" s="94">
        <f>'03'!F13</f>
        <v>7.2</v>
      </c>
      <c r="E17" s="94">
        <f>'04'!F13</f>
        <v>2.8</v>
      </c>
      <c r="F17" s="94">
        <f>'05'!F13</f>
        <v>1.2</v>
      </c>
      <c r="G17" s="94">
        <f>'06'!F13</f>
        <v>0.8</v>
      </c>
      <c r="H17" s="94">
        <f>'07'!F13</f>
        <v>2.4</v>
      </c>
      <c r="I17" s="94">
        <f>'08'!F13</f>
        <v>0</v>
      </c>
      <c r="J17" s="94">
        <f>'09'!F13</f>
        <v>0</v>
      </c>
      <c r="K17" s="94">
        <f>'10'!F13</f>
        <v>0</v>
      </c>
      <c r="L17" s="94">
        <f>'11'!F13</f>
        <v>0</v>
      </c>
      <c r="M17" s="94">
        <f>'12'!F13</f>
        <v>8.1999999999999993</v>
      </c>
      <c r="N17" s="94">
        <f>'13'!F13</f>
        <v>3.6</v>
      </c>
      <c r="O17" s="94">
        <f>'14'!F13</f>
        <v>31.4</v>
      </c>
      <c r="P17" s="94">
        <f>'15'!F13</f>
        <v>3</v>
      </c>
      <c r="Q17" s="94">
        <f>'16'!F13</f>
        <v>0</v>
      </c>
      <c r="R17" s="94">
        <f>'17'!F13</f>
        <v>0</v>
      </c>
      <c r="S17" s="94">
        <f>'18'!F13</f>
        <v>0</v>
      </c>
      <c r="T17" s="94">
        <f>'19'!F13</f>
        <v>0</v>
      </c>
      <c r="U17" s="94">
        <f>'20'!F13</f>
        <v>35</v>
      </c>
      <c r="V17" s="94">
        <f>'21'!F13</f>
        <v>2.8</v>
      </c>
      <c r="W17" s="94">
        <f>'22'!F13</f>
        <v>0</v>
      </c>
      <c r="X17" s="94">
        <f>'23'!F13</f>
        <v>0</v>
      </c>
      <c r="Y17" s="94">
        <f>'24'!F13</f>
        <v>0</v>
      </c>
      <c r="Z17" s="94">
        <f>'25'!F13</f>
        <v>0</v>
      </c>
      <c r="AA17" s="94">
        <f>'26'!F13</f>
        <v>2.6</v>
      </c>
      <c r="AB17" s="94">
        <f>'27'!F13</f>
        <v>34.6</v>
      </c>
      <c r="AC17" s="94">
        <f>'28'!F13</f>
        <v>16.400000000000002</v>
      </c>
      <c r="AD17" s="94">
        <f>'29'!F13</f>
        <v>1.6</v>
      </c>
      <c r="AE17" s="94">
        <f>'30'!F13</f>
        <v>3.2</v>
      </c>
      <c r="AF17" s="94">
        <f>'31'!F13</f>
        <v>18.2</v>
      </c>
      <c r="AG17" s="94">
        <f>SUM(B17:AF17)</f>
        <v>201.79999999999995</v>
      </c>
      <c r="AH17" s="13"/>
      <c r="AJ17" s="14"/>
      <c r="AK17" s="17"/>
    </row>
    <row r="18" spans="1:37" x14ac:dyDescent="0.2">
      <c r="A18" s="16" t="s">
        <v>90</v>
      </c>
      <c r="B18" s="94">
        <f>'01'!F14</f>
        <v>0.3</v>
      </c>
      <c r="C18" s="94">
        <f>'02'!F14</f>
        <v>22.05</v>
      </c>
      <c r="D18" s="94">
        <f>'03'!F14</f>
        <v>0</v>
      </c>
      <c r="E18" s="94">
        <f>'04'!F14</f>
        <v>0</v>
      </c>
      <c r="F18" s="94">
        <f>'05'!F14</f>
        <v>7</v>
      </c>
      <c r="G18" s="94">
        <f>'06'!F14</f>
        <v>0.1</v>
      </c>
      <c r="H18" s="94">
        <f>'07'!F14</f>
        <v>0</v>
      </c>
      <c r="I18" s="94">
        <f>'08'!F14</f>
        <v>0</v>
      </c>
      <c r="J18" s="94">
        <f>'09'!F14</f>
        <v>0</v>
      </c>
      <c r="K18" s="94">
        <f>'10'!F14</f>
        <v>0.5</v>
      </c>
      <c r="L18" s="94">
        <f>'11'!F14</f>
        <v>0</v>
      </c>
      <c r="M18" s="94">
        <f>'12'!F14</f>
        <v>5.2</v>
      </c>
      <c r="N18" s="94">
        <f>'13'!F14</f>
        <v>4.5999999999999996</v>
      </c>
      <c r="O18" s="94">
        <f>'14'!F14</f>
        <v>39</v>
      </c>
      <c r="P18" s="94">
        <f>'15'!F14</f>
        <v>2.5</v>
      </c>
      <c r="Q18" s="94">
        <f>'16'!F14</f>
        <v>0</v>
      </c>
      <c r="R18" s="94">
        <f>'17'!F14</f>
        <v>0</v>
      </c>
      <c r="S18" s="94">
        <f>'18'!F14</f>
        <v>0</v>
      </c>
      <c r="T18" s="94">
        <f>'19'!F14</f>
        <v>0</v>
      </c>
      <c r="U18" s="94">
        <f>'20'!F14</f>
        <v>24.4</v>
      </c>
      <c r="V18" s="94">
        <f>'21'!F14</f>
        <v>3.9000000000000004</v>
      </c>
      <c r="W18" s="94">
        <f>'22'!F14</f>
        <v>0.1</v>
      </c>
      <c r="X18" s="94">
        <f>'23'!F14</f>
        <v>0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29.400000000000002</v>
      </c>
      <c r="AC18" s="94">
        <f>'28'!F14</f>
        <v>64.760000000000005</v>
      </c>
      <c r="AD18" s="94">
        <f>'29'!F14</f>
        <v>1.3</v>
      </c>
      <c r="AE18" s="94">
        <f>'30'!F14</f>
        <v>0.4</v>
      </c>
      <c r="AF18" s="94">
        <f>'31'!F14</f>
        <v>9.4</v>
      </c>
      <c r="AG18" s="94">
        <f t="shared" ref="AG18:AG29" si="1">SUM(B18:AF18)</f>
        <v>214.91000000000003</v>
      </c>
      <c r="AH18" s="13"/>
      <c r="AJ18" s="14"/>
      <c r="AK18" s="17"/>
    </row>
    <row r="19" spans="1:37" x14ac:dyDescent="0.2">
      <c r="A19" s="16" t="s">
        <v>12</v>
      </c>
      <c r="B19" s="94">
        <f>'01'!F15</f>
        <v>0.6</v>
      </c>
      <c r="C19" s="94">
        <f>'02'!F15</f>
        <v>7.6</v>
      </c>
      <c r="D19" s="94">
        <f>'03'!F15</f>
        <v>9.3999999999999986</v>
      </c>
      <c r="E19" s="94">
        <f>'04'!F15</f>
        <v>0.8</v>
      </c>
      <c r="F19" s="94">
        <f>'05'!F15</f>
        <v>1</v>
      </c>
      <c r="G19" s="94">
        <f>'06'!F15</f>
        <v>5.1999999999999993</v>
      </c>
      <c r="H19" s="94">
        <f>'07'!F15</f>
        <v>0</v>
      </c>
      <c r="I19" s="94">
        <f>'08'!F15</f>
        <v>0.4</v>
      </c>
      <c r="J19" s="94">
        <f>'09'!F15</f>
        <v>0</v>
      </c>
      <c r="K19" s="94">
        <f>'10'!F15</f>
        <v>0</v>
      </c>
      <c r="L19" s="94">
        <f>'11'!F15</f>
        <v>0</v>
      </c>
      <c r="M19" s="94">
        <f>'12'!F15</f>
        <v>8.6</v>
      </c>
      <c r="N19" s="94">
        <f>'13'!F15</f>
        <v>5.8</v>
      </c>
      <c r="O19" s="94">
        <f>'14'!F15</f>
        <v>31.6</v>
      </c>
      <c r="P19" s="94">
        <f>'15'!F15</f>
        <v>1.2</v>
      </c>
      <c r="Q19" s="94">
        <f>'16'!F15</f>
        <v>0</v>
      </c>
      <c r="R19" s="94">
        <f>'17'!F15</f>
        <v>0</v>
      </c>
      <c r="S19" s="94">
        <f>'18'!F15</f>
        <v>0</v>
      </c>
      <c r="T19" s="94">
        <f>'19'!F15</f>
        <v>0</v>
      </c>
      <c r="U19" s="94">
        <f>'20'!F15</f>
        <v>28.4</v>
      </c>
      <c r="V19" s="94">
        <f>'21'!F15</f>
        <v>9.4</v>
      </c>
      <c r="W19" s="94">
        <f>'22'!F15</f>
        <v>0</v>
      </c>
      <c r="X19" s="94">
        <f>'23'!F15</f>
        <v>0</v>
      </c>
      <c r="Y19" s="94">
        <f>'24'!F15</f>
        <v>0</v>
      </c>
      <c r="Z19" s="94">
        <f>'25'!F15</f>
        <v>0</v>
      </c>
      <c r="AA19" s="94">
        <f>'26'!F15</f>
        <v>0</v>
      </c>
      <c r="AB19" s="94">
        <f>'27'!F15</f>
        <v>4.5999999999999996</v>
      </c>
      <c r="AC19" s="94">
        <f>'28'!F15</f>
        <v>0</v>
      </c>
      <c r="AD19" s="94">
        <f>'29'!F15</f>
        <v>0.4</v>
      </c>
      <c r="AE19" s="94">
        <f>'30'!F15</f>
        <v>0.9</v>
      </c>
      <c r="AF19" s="94">
        <f>'31'!F15</f>
        <v>44.2</v>
      </c>
      <c r="AG19" s="94">
        <f t="shared" si="1"/>
        <v>160.10000000000002</v>
      </c>
      <c r="AH19" s="13"/>
      <c r="AJ19" s="14"/>
      <c r="AK19" s="17"/>
    </row>
    <row r="20" spans="1:37" x14ac:dyDescent="0.2">
      <c r="A20" s="16" t="s">
        <v>13</v>
      </c>
      <c r="B20" s="94">
        <f>'01'!F16</f>
        <v>7.8000000000000007</v>
      </c>
      <c r="C20" s="94">
        <f>'02'!F16</f>
        <v>16.5</v>
      </c>
      <c r="D20" s="94">
        <f>'03'!F16</f>
        <v>8.5</v>
      </c>
      <c r="E20" s="94">
        <f>'04'!F16</f>
        <v>0.5</v>
      </c>
      <c r="F20" s="94">
        <f>'05'!F16</f>
        <v>2.2000000000000002</v>
      </c>
      <c r="G20" s="94">
        <f>'06'!F16</f>
        <v>1.2</v>
      </c>
      <c r="H20" s="94">
        <f>'07'!F16</f>
        <v>1.6</v>
      </c>
      <c r="I20" s="94">
        <f>'08'!F16</f>
        <v>0.3</v>
      </c>
      <c r="J20" s="94">
        <f>'09'!F16</f>
        <v>0</v>
      </c>
      <c r="K20" s="94">
        <f>'10'!F16</f>
        <v>0</v>
      </c>
      <c r="L20" s="94">
        <f>'11'!F16</f>
        <v>0</v>
      </c>
      <c r="M20" s="94">
        <f>'12'!F16</f>
        <v>7.8</v>
      </c>
      <c r="N20" s="94">
        <f>'13'!F16</f>
        <v>6.8</v>
      </c>
      <c r="O20" s="94">
        <f>'14'!F16</f>
        <v>34.200000000000003</v>
      </c>
      <c r="P20" s="94">
        <f>'15'!F16</f>
        <v>1.8</v>
      </c>
      <c r="Q20" s="94">
        <f>'16'!F16</f>
        <v>0</v>
      </c>
      <c r="R20" s="94">
        <f>'17'!F16</f>
        <v>0</v>
      </c>
      <c r="S20" s="94">
        <f>'18'!F16</f>
        <v>0</v>
      </c>
      <c r="T20" s="94">
        <f>'19'!F16</f>
        <v>0</v>
      </c>
      <c r="U20" s="94">
        <f>'20'!F16</f>
        <v>29.7</v>
      </c>
      <c r="V20" s="94">
        <f>'21'!F16</f>
        <v>5.3</v>
      </c>
      <c r="W20" s="94">
        <f>'22'!F16</f>
        <v>0.3</v>
      </c>
      <c r="X20" s="94">
        <f>'23'!F16</f>
        <v>0</v>
      </c>
      <c r="Y20" s="94">
        <f>'24'!F16</f>
        <v>0</v>
      </c>
      <c r="Z20" s="94">
        <f>'25'!F16</f>
        <v>0</v>
      </c>
      <c r="AA20" s="94">
        <f>'26'!F16</f>
        <v>4</v>
      </c>
      <c r="AB20" s="94">
        <f>'27'!F16</f>
        <v>21</v>
      </c>
      <c r="AC20" s="94">
        <f>'28'!F16</f>
        <v>1</v>
      </c>
      <c r="AD20" s="94">
        <f>'29'!F16</f>
        <v>0.5</v>
      </c>
      <c r="AE20" s="94">
        <f>'30'!F16</f>
        <v>1</v>
      </c>
      <c r="AF20" s="94">
        <f>'31'!F16</f>
        <v>29.5</v>
      </c>
      <c r="AG20" s="94">
        <f t="shared" si="1"/>
        <v>181.5</v>
      </c>
      <c r="AH20" s="13"/>
      <c r="AJ20" s="14"/>
      <c r="AK20" s="17"/>
    </row>
    <row r="21" spans="1:37" x14ac:dyDescent="0.2">
      <c r="A21" s="16" t="s">
        <v>14</v>
      </c>
      <c r="B21" s="94">
        <f>'01'!F17</f>
        <v>27.4</v>
      </c>
      <c r="C21" s="94">
        <f>'02'!F17</f>
        <v>9.5</v>
      </c>
      <c r="D21" s="94">
        <f>'03'!F17</f>
        <v>4.2</v>
      </c>
      <c r="E21" s="94">
        <f>'04'!F17</f>
        <v>22.5</v>
      </c>
      <c r="F21" s="94">
        <f>'05'!F17</f>
        <v>6.2</v>
      </c>
      <c r="G21" s="94">
        <f>'06'!F17</f>
        <v>1.2</v>
      </c>
      <c r="H21" s="94">
        <f>'07'!F17</f>
        <v>0.6</v>
      </c>
      <c r="I21" s="94">
        <f>'08'!F17</f>
        <v>0.8</v>
      </c>
      <c r="J21" s="94">
        <f>'09'!F17</f>
        <v>0</v>
      </c>
      <c r="K21" s="94">
        <f>'10'!F17</f>
        <v>4</v>
      </c>
      <c r="L21" s="94">
        <f>'11'!F17</f>
        <v>0</v>
      </c>
      <c r="M21" s="94">
        <f>'12'!F17</f>
        <v>1</v>
      </c>
      <c r="N21" s="94">
        <f>'13'!F17</f>
        <v>8.5</v>
      </c>
      <c r="O21" s="94">
        <f>'14'!F17</f>
        <v>28.5</v>
      </c>
      <c r="P21" s="94">
        <f>'15'!F17</f>
        <v>2.7</v>
      </c>
      <c r="Q21" s="94">
        <f>'16'!F17</f>
        <v>0</v>
      </c>
      <c r="R21" s="94">
        <f>'17'!F17</f>
        <v>0</v>
      </c>
      <c r="S21" s="94">
        <f>'18'!F17</f>
        <v>0</v>
      </c>
      <c r="T21" s="94">
        <f>'19'!F17</f>
        <v>9.1999999999999993</v>
      </c>
      <c r="U21" s="94">
        <f>'20'!F17</f>
        <v>20.8</v>
      </c>
      <c r="V21" s="94">
        <f>'21'!F17</f>
        <v>8.8000000000000007</v>
      </c>
      <c r="W21" s="94">
        <f>'22'!F17</f>
        <v>0.2</v>
      </c>
      <c r="X21" s="94">
        <f>'23'!F17</f>
        <v>0</v>
      </c>
      <c r="Y21" s="94">
        <f>'24'!F17</f>
        <v>0</v>
      </c>
      <c r="Z21" s="94">
        <f>'25'!F17</f>
        <v>0</v>
      </c>
      <c r="AA21" s="94">
        <f>'26'!F17</f>
        <v>24.8</v>
      </c>
      <c r="AB21" s="94">
        <f>'27'!F17</f>
        <v>42.599999999999994</v>
      </c>
      <c r="AC21" s="94">
        <f>'28'!F17</f>
        <v>3.8</v>
      </c>
      <c r="AD21" s="94">
        <f>'29'!F17</f>
        <v>0.5</v>
      </c>
      <c r="AE21" s="94">
        <f>'30'!F17</f>
        <v>0.8</v>
      </c>
      <c r="AF21" s="94">
        <f>'31'!F17</f>
        <v>6.5</v>
      </c>
      <c r="AG21" s="94">
        <f t="shared" si="1"/>
        <v>235.10000000000002</v>
      </c>
      <c r="AH21" s="13"/>
      <c r="AJ21" s="14"/>
      <c r="AK21" s="17"/>
    </row>
    <row r="22" spans="1:37" x14ac:dyDescent="0.2">
      <c r="A22" s="16" t="s">
        <v>15</v>
      </c>
      <c r="B22" s="94">
        <f>'01'!F18</f>
        <v>0.4</v>
      </c>
      <c r="C22" s="94">
        <f>'02'!F18</f>
        <v>14.600000000000001</v>
      </c>
      <c r="D22" s="94">
        <f>'03'!F18</f>
        <v>11</v>
      </c>
      <c r="E22" s="94">
        <f>'04'!F18</f>
        <v>2.2000000000000002</v>
      </c>
      <c r="F22" s="94">
        <f>'05'!F18</f>
        <v>6.2</v>
      </c>
      <c r="G22" s="94">
        <f>'06'!F18</f>
        <v>0.60000000000000009</v>
      </c>
      <c r="H22" s="94">
        <f>'07'!F18</f>
        <v>7</v>
      </c>
      <c r="I22" s="94">
        <f>'08'!F18</f>
        <v>0</v>
      </c>
      <c r="J22" s="94">
        <f>'09'!F18</f>
        <v>0</v>
      </c>
      <c r="K22" s="94">
        <f>'10'!F18</f>
        <v>0</v>
      </c>
      <c r="L22" s="94">
        <f>'11'!F18</f>
        <v>0</v>
      </c>
      <c r="M22" s="94">
        <f>'12'!F18</f>
        <v>20.200000000000003</v>
      </c>
      <c r="N22" s="94">
        <f>'13'!F18</f>
        <v>7.8</v>
      </c>
      <c r="O22" s="94">
        <f>'14'!F18</f>
        <v>30</v>
      </c>
      <c r="P22" s="94">
        <f>'15'!F18</f>
        <v>2.6</v>
      </c>
      <c r="Q22" s="94">
        <f>'16'!F18</f>
        <v>0</v>
      </c>
      <c r="R22" s="94">
        <f>'17'!F18</f>
        <v>0</v>
      </c>
      <c r="S22" s="94">
        <f>'18'!F18</f>
        <v>0</v>
      </c>
      <c r="T22" s="94">
        <f>'19'!F18</f>
        <v>8.1999999999999993</v>
      </c>
      <c r="U22" s="94">
        <f>'20'!F18</f>
        <v>28.6</v>
      </c>
      <c r="V22" s="94">
        <f>'21'!F18</f>
        <v>3</v>
      </c>
      <c r="W22" s="94">
        <f>'22'!F18</f>
        <v>0.6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8.8000000000000007</v>
      </c>
      <c r="AB22" s="94">
        <f>'27'!F18</f>
        <v>16.2</v>
      </c>
      <c r="AC22" s="94">
        <f>'28'!F18</f>
        <v>33.4</v>
      </c>
      <c r="AD22" s="94">
        <f>'29'!F18</f>
        <v>1.6</v>
      </c>
      <c r="AE22" s="94">
        <f>'30'!F18</f>
        <v>7.8</v>
      </c>
      <c r="AF22" s="94">
        <f>'31'!F18</f>
        <v>6.1999999999999993</v>
      </c>
      <c r="AG22" s="94">
        <f t="shared" si="1"/>
        <v>217</v>
      </c>
      <c r="AH22" s="13"/>
      <c r="AJ22" s="14"/>
      <c r="AK22" s="17"/>
    </row>
    <row r="23" spans="1:37" x14ac:dyDescent="0.2">
      <c r="A23" s="16" t="s">
        <v>16</v>
      </c>
      <c r="B23" s="94">
        <f>'01'!F19</f>
        <v>32.799999999999997</v>
      </c>
      <c r="C23" s="94">
        <f>'02'!F19</f>
        <v>9.6</v>
      </c>
      <c r="D23" s="94">
        <f>'03'!F19</f>
        <v>0</v>
      </c>
      <c r="E23" s="94">
        <f>'04'!F19</f>
        <v>9.1999999999999993</v>
      </c>
      <c r="F23" s="94">
        <f>'05'!F19</f>
        <v>6.8</v>
      </c>
      <c r="G23" s="94">
        <f>'06'!F19</f>
        <v>1.8</v>
      </c>
      <c r="H23" s="94">
        <f>'07'!F19</f>
        <v>1</v>
      </c>
      <c r="I23" s="94">
        <f>'08'!F19</f>
        <v>0.4</v>
      </c>
      <c r="J23" s="94">
        <f>'09'!F19</f>
        <v>0</v>
      </c>
      <c r="K23" s="94">
        <f>'10'!F19</f>
        <v>0</v>
      </c>
      <c r="L23" s="94">
        <f>'11'!F19</f>
        <v>0</v>
      </c>
      <c r="M23" s="94">
        <f>'12'!F19</f>
        <v>2.2000000000000002</v>
      </c>
      <c r="N23" s="94">
        <f>'13'!F19</f>
        <v>5.4</v>
      </c>
      <c r="O23" s="94">
        <f>'14'!F19</f>
        <v>43</v>
      </c>
      <c r="P23" s="94">
        <f>'15'!F19</f>
        <v>2.8</v>
      </c>
      <c r="Q23" s="94">
        <f>'16'!F19</f>
        <v>0</v>
      </c>
      <c r="R23" s="94">
        <f>'17'!F19</f>
        <v>0</v>
      </c>
      <c r="S23" s="94">
        <f>'18'!F19</f>
        <v>0</v>
      </c>
      <c r="T23" s="94">
        <f>'19'!F19</f>
        <v>5.6</v>
      </c>
      <c r="U23" s="94">
        <f>'20'!F19</f>
        <v>25.2</v>
      </c>
      <c r="V23" s="94">
        <f>'21'!F19</f>
        <v>5.2</v>
      </c>
      <c r="W23" s="94">
        <f>'22'!F19</f>
        <v>0.2</v>
      </c>
      <c r="X23" s="94">
        <f>'23'!F19</f>
        <v>0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46.400000000000006</v>
      </c>
      <c r="AC23" s="94">
        <f>'28'!F19</f>
        <v>56.4</v>
      </c>
      <c r="AD23" s="94">
        <f>'29'!F19</f>
        <v>0.8</v>
      </c>
      <c r="AE23" s="94">
        <f>'30'!F19</f>
        <v>0.6</v>
      </c>
      <c r="AF23" s="94">
        <f>'31'!F19</f>
        <v>7</v>
      </c>
      <c r="AG23" s="94">
        <f t="shared" si="1"/>
        <v>262.39999999999998</v>
      </c>
      <c r="AH23" s="13"/>
      <c r="AJ23" s="14"/>
      <c r="AK23" s="17"/>
    </row>
    <row r="24" spans="1:37" x14ac:dyDescent="0.2">
      <c r="A24" s="16" t="s">
        <v>17</v>
      </c>
      <c r="B24" s="94">
        <f>'01'!F20</f>
        <v>5.7</v>
      </c>
      <c r="C24" s="94">
        <f>'02'!F20</f>
        <v>34.5</v>
      </c>
      <c r="D24" s="94">
        <f>'03'!F20</f>
        <v>1.5</v>
      </c>
      <c r="E24" s="94">
        <f>'04'!F20</f>
        <v>1</v>
      </c>
      <c r="F24" s="94">
        <f>'05'!F20</f>
        <v>7.2</v>
      </c>
      <c r="G24" s="94">
        <f>'06'!F20</f>
        <v>0.2</v>
      </c>
      <c r="H24" s="94">
        <f>'07'!F20</f>
        <v>2.2000000000000002</v>
      </c>
      <c r="I24" s="94">
        <f>'08'!F20</f>
        <v>0</v>
      </c>
      <c r="J24" s="94">
        <f>'09'!F20</f>
        <v>0</v>
      </c>
      <c r="K24" s="94">
        <f>'10'!F20</f>
        <v>1</v>
      </c>
      <c r="L24" s="94">
        <f>'11'!F20</f>
        <v>0</v>
      </c>
      <c r="M24" s="94">
        <f>'12'!F20</f>
        <v>8</v>
      </c>
      <c r="N24" s="94">
        <f>'13'!F20</f>
        <v>3.8</v>
      </c>
      <c r="O24" s="94">
        <f>'14'!F20</f>
        <v>35</v>
      </c>
      <c r="P24" s="94">
        <f>'15'!F20</f>
        <v>2.2000000000000002</v>
      </c>
      <c r="Q24" s="94">
        <f>'16'!F20</f>
        <v>0</v>
      </c>
      <c r="R24" s="94">
        <f>'17'!F20</f>
        <v>0</v>
      </c>
      <c r="S24" s="94">
        <f>'18'!F20</f>
        <v>0</v>
      </c>
      <c r="T24" s="94">
        <f>'19'!F20</f>
        <v>0</v>
      </c>
      <c r="U24" s="94">
        <f>'20'!F20</f>
        <v>23.6</v>
      </c>
      <c r="V24" s="94">
        <f>'21'!F20</f>
        <v>2.8</v>
      </c>
      <c r="W24" s="94">
        <f>'22'!F20</f>
        <v>0</v>
      </c>
      <c r="X24" s="94">
        <f>'23'!F20</f>
        <v>0</v>
      </c>
      <c r="Y24" s="94">
        <f>'24'!F20</f>
        <v>0</v>
      </c>
      <c r="Z24" s="94">
        <f>'25'!F20</f>
        <v>0</v>
      </c>
      <c r="AA24" s="94">
        <f>'26'!F20</f>
        <v>29.5</v>
      </c>
      <c r="AB24" s="94">
        <f>'27'!F20</f>
        <v>29.7</v>
      </c>
      <c r="AC24" s="94">
        <f>'28'!F20</f>
        <v>74.2</v>
      </c>
      <c r="AD24" s="94">
        <f>'29'!F20</f>
        <v>1.8</v>
      </c>
      <c r="AE24" s="94">
        <f>'30'!F20</f>
        <v>0.6</v>
      </c>
      <c r="AF24" s="94">
        <f>'31'!F20</f>
        <v>11.8</v>
      </c>
      <c r="AG24" s="94">
        <f t="shared" si="1"/>
        <v>276.30000000000007</v>
      </c>
      <c r="AH24" s="13"/>
      <c r="AJ24" s="14"/>
      <c r="AK24" s="17"/>
    </row>
    <row r="25" spans="1:37" x14ac:dyDescent="0.2">
      <c r="A25" s="16" t="s">
        <v>18</v>
      </c>
      <c r="B25" s="94">
        <f>'01'!F21</f>
        <v>2.4000000000000004</v>
      </c>
      <c r="C25" s="94">
        <f>'02'!F21</f>
        <v>15.2</v>
      </c>
      <c r="D25" s="94">
        <f>'03'!F21</f>
        <v>4.2</v>
      </c>
      <c r="E25" s="94">
        <f>'04'!F21</f>
        <v>3</v>
      </c>
      <c r="F25" s="94">
        <f>'05'!F21</f>
        <v>0.4</v>
      </c>
      <c r="G25" s="94">
        <f>'06'!F21</f>
        <v>4</v>
      </c>
      <c r="H25" s="94">
        <f>'07'!F21</f>
        <v>1.8</v>
      </c>
      <c r="I25" s="94">
        <f>'08'!F21</f>
        <v>0.4</v>
      </c>
      <c r="J25" s="94">
        <f>'09'!F21</f>
        <v>0</v>
      </c>
      <c r="K25" s="94">
        <f>'10'!F21</f>
        <v>0</v>
      </c>
      <c r="L25" s="94">
        <f>'11'!F21</f>
        <v>0</v>
      </c>
      <c r="M25" s="94">
        <f>'12'!F21</f>
        <v>10.4</v>
      </c>
      <c r="N25" s="94">
        <f>'13'!F21</f>
        <v>9.1999999999999993</v>
      </c>
      <c r="O25" s="94">
        <f>'14'!F21</f>
        <v>24.8</v>
      </c>
      <c r="P25" s="94">
        <f>'15'!F21</f>
        <v>1</v>
      </c>
      <c r="Q25" s="94">
        <f>'16'!F21</f>
        <v>0</v>
      </c>
      <c r="R25" s="94">
        <f>'17'!F21</f>
        <v>0</v>
      </c>
      <c r="S25" s="94">
        <f>'18'!F21</f>
        <v>0</v>
      </c>
      <c r="T25" s="94">
        <f>'19'!F21</f>
        <v>0</v>
      </c>
      <c r="U25" s="94">
        <f>'20'!F21</f>
        <v>15.2</v>
      </c>
      <c r="V25" s="94">
        <f>'21'!F21</f>
        <v>6.2</v>
      </c>
      <c r="W25" s="94">
        <f>'22'!F21</f>
        <v>0</v>
      </c>
      <c r="X25" s="94">
        <f>'23'!F21</f>
        <v>0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4</v>
      </c>
      <c r="AC25" s="94">
        <f>'28'!F21</f>
        <v>0</v>
      </c>
      <c r="AD25" s="94">
        <f>'29'!F21</f>
        <v>0.2</v>
      </c>
      <c r="AE25" s="94">
        <f>'30'!F21</f>
        <v>4</v>
      </c>
      <c r="AF25" s="94">
        <f>'31'!F21</f>
        <v>39.200000000000003</v>
      </c>
      <c r="AG25" s="94">
        <f t="shared" si="1"/>
        <v>145.60000000000002</v>
      </c>
      <c r="AH25" s="13"/>
      <c r="AJ25" s="14"/>
      <c r="AK25" s="17"/>
    </row>
    <row r="26" spans="1:37" x14ac:dyDescent="0.2">
      <c r="A26" s="20" t="s">
        <v>19</v>
      </c>
      <c r="B26" s="94">
        <f>'01'!F22</f>
        <v>0.7</v>
      </c>
      <c r="C26" s="94">
        <f>'02'!F22</f>
        <v>15.8</v>
      </c>
      <c r="D26" s="94">
        <f>'03'!F22</f>
        <v>0</v>
      </c>
      <c r="E26" s="94">
        <f>'04'!F22</f>
        <v>0</v>
      </c>
      <c r="F26" s="94">
        <f>'05'!F22</f>
        <v>1.3</v>
      </c>
      <c r="G26" s="94">
        <f>'06'!F22</f>
        <v>0.4</v>
      </c>
      <c r="H26" s="94">
        <f>'07'!F22</f>
        <v>0</v>
      </c>
      <c r="I26" s="94">
        <f>'08'!F22</f>
        <v>0</v>
      </c>
      <c r="J26" s="94">
        <f>'09'!F22</f>
        <v>0</v>
      </c>
      <c r="K26" s="94">
        <f>'10'!F22</f>
        <v>0</v>
      </c>
      <c r="L26" s="94">
        <f>'11'!F22</f>
        <v>0</v>
      </c>
      <c r="M26" s="94">
        <f>'12'!F22</f>
        <v>9.6999999999999993</v>
      </c>
      <c r="N26" s="94">
        <f>'13'!F22</f>
        <v>7.5</v>
      </c>
      <c r="O26" s="94">
        <f>'14'!F22</f>
        <v>29</v>
      </c>
      <c r="P26" s="94">
        <f>'15'!F22</f>
        <v>1.4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0</v>
      </c>
      <c r="U26" s="94">
        <f>'20'!F22</f>
        <v>20.9</v>
      </c>
      <c r="V26" s="94">
        <f>'21'!F22</f>
        <v>7.9</v>
      </c>
      <c r="W26" s="94">
        <f>'22'!F22</f>
        <v>0.1</v>
      </c>
      <c r="X26" s="94">
        <f>'23'!F22</f>
        <v>0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18.600000000000001</v>
      </c>
      <c r="AC26" s="94">
        <f>'28'!F22</f>
        <v>0.5</v>
      </c>
      <c r="AD26" s="94">
        <f>'29'!F22</f>
        <v>0.4</v>
      </c>
      <c r="AE26" s="94">
        <f>'30'!F22</f>
        <v>2.5</v>
      </c>
      <c r="AF26" s="94">
        <f>'31'!F22</f>
        <v>34.35</v>
      </c>
      <c r="AG26" s="94">
        <f t="shared" si="1"/>
        <v>151.05000000000001</v>
      </c>
      <c r="AH26" s="13"/>
      <c r="AJ26" s="14"/>
      <c r="AK26" s="17"/>
    </row>
    <row r="27" spans="1:37" x14ac:dyDescent="0.2">
      <c r="A27" s="20" t="s">
        <v>20</v>
      </c>
      <c r="B27" s="94">
        <f>'01'!F23</f>
        <v>1.2</v>
      </c>
      <c r="C27" s="94">
        <f>'02'!F23</f>
        <v>9.5</v>
      </c>
      <c r="D27" s="94">
        <f>'03'!F23</f>
        <v>7.2</v>
      </c>
      <c r="E27" s="94">
        <f>'04'!F23</f>
        <v>8.8000000000000007</v>
      </c>
      <c r="F27" s="94">
        <f>'05'!F23</f>
        <v>2.8</v>
      </c>
      <c r="G27" s="94">
        <f>'06'!F23</f>
        <v>3.8</v>
      </c>
      <c r="H27" s="94">
        <f>'07'!F23</f>
        <v>5.5</v>
      </c>
      <c r="I27" s="94">
        <f>'08'!F23</f>
        <v>0</v>
      </c>
      <c r="J27" s="94">
        <f>'09'!F23</f>
        <v>0</v>
      </c>
      <c r="K27" s="94">
        <f>'10'!F23</f>
        <v>2</v>
      </c>
      <c r="L27" s="94">
        <f>'11'!F23</f>
        <v>0</v>
      </c>
      <c r="M27" s="94">
        <f>'12'!F23</f>
        <v>5.5</v>
      </c>
      <c r="N27" s="94">
        <f>'13'!F23</f>
        <v>7.3</v>
      </c>
      <c r="O27" s="94">
        <f>'14'!F23</f>
        <v>24.2</v>
      </c>
      <c r="P27" s="94">
        <f>'15'!F23</f>
        <v>0.8</v>
      </c>
      <c r="Q27" s="94">
        <f>'16'!F23</f>
        <v>0</v>
      </c>
      <c r="R27" s="94">
        <f>'17'!F23</f>
        <v>0</v>
      </c>
      <c r="S27" s="94">
        <f>'18'!F23</f>
        <v>0</v>
      </c>
      <c r="T27" s="94">
        <f>'19'!F23</f>
        <v>5.5</v>
      </c>
      <c r="U27" s="94">
        <f>'20'!F23</f>
        <v>43.199999999999996</v>
      </c>
      <c r="V27" s="94">
        <f>'21'!F23</f>
        <v>4.8</v>
      </c>
      <c r="W27" s="94">
        <f>'22'!F23</f>
        <v>0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39.200000000000003</v>
      </c>
      <c r="AB27" s="94">
        <f>'27'!F23</f>
        <v>43.6</v>
      </c>
      <c r="AC27" s="94">
        <f>'28'!F23</f>
        <v>17</v>
      </c>
      <c r="AD27" s="94">
        <f>'29'!F23</f>
        <v>1.5</v>
      </c>
      <c r="AE27" s="94">
        <f>'30'!F23</f>
        <v>7.8</v>
      </c>
      <c r="AF27" s="94">
        <f>'31'!F23</f>
        <v>21.799999999999997</v>
      </c>
      <c r="AG27" s="94">
        <f t="shared" si="1"/>
        <v>263</v>
      </c>
      <c r="AH27" s="13"/>
      <c r="AJ27" s="14"/>
      <c r="AK27" s="17"/>
    </row>
    <row r="28" spans="1:37" s="6" customFormat="1" x14ac:dyDescent="0.2">
      <c r="A28" s="18" t="s">
        <v>21</v>
      </c>
      <c r="B28" s="76">
        <f>'01'!F24</f>
        <v>8.5545454545454547</v>
      </c>
      <c r="C28" s="76">
        <f>'02'!F24</f>
        <v>15.168181818181818</v>
      </c>
      <c r="D28" s="76">
        <f>'03'!F24</f>
        <v>4.8363636363636369</v>
      </c>
      <c r="E28" s="76">
        <f>'04'!F24</f>
        <v>4.6181818181818182</v>
      </c>
      <c r="F28" s="76">
        <f>'05'!F24</f>
        <v>3.8454545454545443</v>
      </c>
      <c r="G28" s="76">
        <f>'06'!F24</f>
        <v>1.7545454545454546</v>
      </c>
      <c r="H28" s="76">
        <f>'07'!F24</f>
        <v>2.0090909090909093</v>
      </c>
      <c r="I28" s="76">
        <f>'08'!F24</f>
        <v>0.20909090909090908</v>
      </c>
      <c r="J28" s="76">
        <f>'09'!F24</f>
        <v>0</v>
      </c>
      <c r="K28" s="76">
        <f>'10'!F24</f>
        <v>0.68181818181818177</v>
      </c>
      <c r="L28" s="76">
        <f>'11'!F24</f>
        <v>0</v>
      </c>
      <c r="M28" s="76">
        <f>'12'!F24</f>
        <v>7.8909090909090915</v>
      </c>
      <c r="N28" s="76">
        <f>'13'!F24</f>
        <v>6.3909090909090907</v>
      </c>
      <c r="O28" s="76">
        <f>'14'!F24</f>
        <v>31.881818181818179</v>
      </c>
      <c r="P28" s="76">
        <f>'15'!F24</f>
        <v>1.9999999999999998</v>
      </c>
      <c r="Q28" s="76">
        <f>'16'!F24</f>
        <v>0</v>
      </c>
      <c r="R28" s="76">
        <f>'17'!F24</f>
        <v>0</v>
      </c>
      <c r="S28" s="76">
        <f>'18'!F24</f>
        <v>0</v>
      </c>
      <c r="T28" s="76">
        <f>'19'!F24</f>
        <v>2.5909090909090908</v>
      </c>
      <c r="U28" s="76">
        <f>'20'!F24</f>
        <v>26.818181818181817</v>
      </c>
      <c r="V28" s="76">
        <f>'21'!F24</f>
        <v>5.4636363636363638</v>
      </c>
      <c r="W28" s="76">
        <f>'22'!F24</f>
        <v>0.13636363636363638</v>
      </c>
      <c r="X28" s="76">
        <f>'23'!F24</f>
        <v>0</v>
      </c>
      <c r="Y28" s="76">
        <f>'24'!F24</f>
        <v>0</v>
      </c>
      <c r="Z28" s="76">
        <f>'25'!F24</f>
        <v>0</v>
      </c>
      <c r="AA28" s="76">
        <f>'26'!F24</f>
        <v>9.9</v>
      </c>
      <c r="AB28" s="76">
        <f>'27'!F24</f>
        <v>26.427272727272726</v>
      </c>
      <c r="AC28" s="76">
        <f>'28'!F24</f>
        <v>24.314545454545456</v>
      </c>
      <c r="AD28" s="76">
        <f>'29'!F24</f>
        <v>0.96363636363636362</v>
      </c>
      <c r="AE28" s="76">
        <f>'30'!F24</f>
        <v>2.6909090909090909</v>
      </c>
      <c r="AF28" s="76">
        <f>'31'!F24</f>
        <v>20.740909090909089</v>
      </c>
      <c r="AG28" s="19">
        <f>AVERAGE(AG17:AG27)</f>
        <v>209.88727272727274</v>
      </c>
      <c r="AH28" s="21"/>
      <c r="AJ28" s="14"/>
      <c r="AK28" s="14"/>
    </row>
    <row r="29" spans="1:37" x14ac:dyDescent="0.2">
      <c r="A29" s="16" t="s">
        <v>22</v>
      </c>
      <c r="B29" s="94">
        <f>'01'!F25</f>
        <v>1</v>
      </c>
      <c r="C29" s="94">
        <f>'02'!F25</f>
        <v>7.2</v>
      </c>
      <c r="D29" s="94">
        <f>'03'!F25</f>
        <v>0.2</v>
      </c>
      <c r="E29" s="94">
        <f>'04'!F25</f>
        <v>0.2</v>
      </c>
      <c r="F29" s="94">
        <f>'05'!F25</f>
        <v>6</v>
      </c>
      <c r="G29" s="94">
        <f>'06'!F25</f>
        <v>2.2000000000000002</v>
      </c>
      <c r="H29" s="94">
        <f>'07'!F25</f>
        <v>16.8</v>
      </c>
      <c r="I29" s="94">
        <f>'08'!F25</f>
        <v>0.2</v>
      </c>
      <c r="J29" s="94">
        <f>'09'!F25</f>
        <v>0</v>
      </c>
      <c r="K29" s="94">
        <f>'10'!F25</f>
        <v>9.5</v>
      </c>
      <c r="L29" s="94">
        <f>'11'!F25</f>
        <v>0</v>
      </c>
      <c r="M29" s="94">
        <f>'12'!F25</f>
        <v>28.8</v>
      </c>
      <c r="N29" s="94">
        <f>'13'!F25</f>
        <v>11.4</v>
      </c>
      <c r="O29" s="94">
        <f>'14'!F25</f>
        <v>22</v>
      </c>
      <c r="P29" s="94">
        <f>'15'!F25</f>
        <v>1.8</v>
      </c>
      <c r="Q29" s="94">
        <f>'16'!F25</f>
        <v>0</v>
      </c>
      <c r="R29" s="94">
        <f>'17'!F25</f>
        <v>0</v>
      </c>
      <c r="S29" s="94">
        <f>'18'!F25</f>
        <v>0</v>
      </c>
      <c r="T29" s="94">
        <f>'19'!F25</f>
        <v>6.5</v>
      </c>
      <c r="U29" s="94">
        <f>'20'!F25</f>
        <v>75.400000000000006</v>
      </c>
      <c r="V29" s="94">
        <f>'21'!F25</f>
        <v>7.6</v>
      </c>
      <c r="W29" s="94">
        <f>'22'!F25</f>
        <v>0</v>
      </c>
      <c r="X29" s="94">
        <f>'23'!F25</f>
        <v>0</v>
      </c>
      <c r="Y29" s="94">
        <f>'24'!F25</f>
        <v>0</v>
      </c>
      <c r="Z29" s="94">
        <f>'25'!F25</f>
        <v>0</v>
      </c>
      <c r="AA29" s="94">
        <f>'26'!F25</f>
        <v>2.2000000000000002</v>
      </c>
      <c r="AB29" s="94">
        <f>'27'!F25</f>
        <v>23.200000000000003</v>
      </c>
      <c r="AC29" s="94">
        <f>'28'!F25</f>
        <v>50.8</v>
      </c>
      <c r="AD29" s="94">
        <f>'29'!F25</f>
        <v>1.5</v>
      </c>
      <c r="AE29" s="94">
        <f>'30'!F25</f>
        <v>29.2</v>
      </c>
      <c r="AF29" s="94">
        <f>'31'!F25</f>
        <v>2.2000000000000002</v>
      </c>
      <c r="AG29" s="94">
        <f t="shared" si="1"/>
        <v>305.89999999999998</v>
      </c>
      <c r="AH29" s="13"/>
      <c r="AJ29" s="14"/>
      <c r="AK29" s="17"/>
    </row>
    <row r="30" spans="1:37" x14ac:dyDescent="0.2">
      <c r="A30" s="16" t="s">
        <v>23</v>
      </c>
      <c r="B30" s="94">
        <f>'01'!F26</f>
        <v>0.8</v>
      </c>
      <c r="C30" s="94">
        <f>'02'!F26</f>
        <v>7.6000000000000005</v>
      </c>
      <c r="D30" s="94">
        <f>'03'!F26</f>
        <v>1.4</v>
      </c>
      <c r="E30" s="94">
        <f>'04'!F26</f>
        <v>0</v>
      </c>
      <c r="F30" s="94">
        <f>'05'!F26</f>
        <v>5.4</v>
      </c>
      <c r="G30" s="94">
        <f>'06'!F26</f>
        <v>1.2</v>
      </c>
      <c r="H30" s="94">
        <f>'07'!F26</f>
        <v>6.6</v>
      </c>
      <c r="I30" s="94">
        <f>'08'!F26</f>
        <v>0</v>
      </c>
      <c r="J30" s="94">
        <f>'09'!F26</f>
        <v>0</v>
      </c>
      <c r="K30" s="94">
        <f>'10'!F26</f>
        <v>9.4</v>
      </c>
      <c r="L30" s="94">
        <f>'11'!F26</f>
        <v>0</v>
      </c>
      <c r="M30" s="94">
        <f>'12'!F26</f>
        <v>27.2</v>
      </c>
      <c r="N30" s="94">
        <f>'13'!F26</f>
        <v>8.8000000000000007</v>
      </c>
      <c r="O30" s="94">
        <f>'14'!F26</f>
        <v>27.4</v>
      </c>
      <c r="P30" s="94">
        <f>'15'!F26</f>
        <v>1.8</v>
      </c>
      <c r="Q30" s="94">
        <f>'16'!F26</f>
        <v>0</v>
      </c>
      <c r="R30" s="94">
        <f>'17'!F26</f>
        <v>0</v>
      </c>
      <c r="S30" s="94">
        <f>'18'!F26</f>
        <v>0</v>
      </c>
      <c r="T30" s="94">
        <f>'19'!F26</f>
        <v>8.1999999999999993</v>
      </c>
      <c r="U30" s="94">
        <f>'20'!F26</f>
        <v>43.800000000000004</v>
      </c>
      <c r="V30" s="94">
        <f>'21'!F26</f>
        <v>5.4</v>
      </c>
      <c r="W30" s="94">
        <f>'22'!F26</f>
        <v>0.4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1.4</v>
      </c>
      <c r="AB30" s="94">
        <f>'27'!F26</f>
        <v>22</v>
      </c>
      <c r="AC30" s="94">
        <f>'28'!F26</f>
        <v>48.4</v>
      </c>
      <c r="AD30" s="94">
        <f>'29'!F26</f>
        <v>1.6</v>
      </c>
      <c r="AE30" s="94">
        <f>'30'!F26</f>
        <v>19</v>
      </c>
      <c r="AF30" s="94">
        <f>'31'!F26</f>
        <v>5</v>
      </c>
      <c r="AG30" s="94">
        <f>SUM(B30:AF30)</f>
        <v>252.8</v>
      </c>
      <c r="AH30" s="13"/>
      <c r="AJ30" s="14"/>
      <c r="AK30" s="17"/>
    </row>
    <row r="31" spans="1:37" x14ac:dyDescent="0.2">
      <c r="A31" s="18" t="s">
        <v>24</v>
      </c>
      <c r="B31" s="76">
        <f>'01'!F27</f>
        <v>0.9</v>
      </c>
      <c r="C31" s="76">
        <f>'02'!F27</f>
        <v>7.4</v>
      </c>
      <c r="D31" s="76">
        <f>'03'!F27</f>
        <v>0.79999999999999993</v>
      </c>
      <c r="E31" s="76">
        <f>'04'!F27</f>
        <v>0.1</v>
      </c>
      <c r="F31" s="76">
        <f>'05'!F27</f>
        <v>5.7</v>
      </c>
      <c r="G31" s="76">
        <f>'06'!F27</f>
        <v>1.7000000000000002</v>
      </c>
      <c r="H31" s="76">
        <f>'07'!F27</f>
        <v>11.7</v>
      </c>
      <c r="I31" s="76">
        <f>'08'!F27</f>
        <v>0.1</v>
      </c>
      <c r="J31" s="76">
        <f>'09'!F27</f>
        <v>0</v>
      </c>
      <c r="K31" s="76">
        <f>'10'!F27</f>
        <v>9.4499999999999993</v>
      </c>
      <c r="L31" s="76">
        <f>'11'!F27</f>
        <v>0</v>
      </c>
      <c r="M31" s="76">
        <f>'12'!F27</f>
        <v>28</v>
      </c>
      <c r="N31" s="76">
        <f>'13'!F27</f>
        <v>10.100000000000001</v>
      </c>
      <c r="O31" s="76">
        <f>'14'!F27</f>
        <v>24.7</v>
      </c>
      <c r="P31" s="76">
        <f>'15'!F27</f>
        <v>1.8</v>
      </c>
      <c r="Q31" s="76">
        <f>'16'!F27</f>
        <v>0</v>
      </c>
      <c r="R31" s="76">
        <f>'17'!F27</f>
        <v>0</v>
      </c>
      <c r="S31" s="76">
        <f>'18'!F27</f>
        <v>0</v>
      </c>
      <c r="T31" s="76">
        <f>'19'!F27</f>
        <v>7.35</v>
      </c>
      <c r="U31" s="76">
        <f>'20'!F27</f>
        <v>59.600000000000009</v>
      </c>
      <c r="V31" s="76">
        <f>'21'!F27</f>
        <v>6.5</v>
      </c>
      <c r="W31" s="76">
        <f>'22'!F27</f>
        <v>0.2</v>
      </c>
      <c r="X31" s="76">
        <f>'23'!F27</f>
        <v>0</v>
      </c>
      <c r="Y31" s="76">
        <f>'24'!F27</f>
        <v>0</v>
      </c>
      <c r="Z31" s="76">
        <f>'25'!F27</f>
        <v>0</v>
      </c>
      <c r="AA31" s="76">
        <f>'26'!F27</f>
        <v>1.8</v>
      </c>
      <c r="AB31" s="76">
        <f>'27'!F27</f>
        <v>22.6</v>
      </c>
      <c r="AC31" s="76">
        <f>'28'!F27</f>
        <v>49.599999999999994</v>
      </c>
      <c r="AD31" s="76">
        <f>'29'!F27</f>
        <v>1.55</v>
      </c>
      <c r="AE31" s="76">
        <f>'30'!F27</f>
        <v>24.1</v>
      </c>
      <c r="AF31" s="76">
        <f>'31'!F27</f>
        <v>3.6</v>
      </c>
      <c r="AG31" s="19">
        <f>AVERAGE(AG29:AG30)</f>
        <v>279.35000000000002</v>
      </c>
      <c r="AH31" s="13"/>
      <c r="AJ31" s="14"/>
      <c r="AK31" s="14"/>
    </row>
    <row r="32" spans="1:37" x14ac:dyDescent="0.2">
      <c r="A32" s="16" t="s">
        <v>25</v>
      </c>
      <c r="B32" s="94">
        <f>'01'!F28</f>
        <v>0</v>
      </c>
      <c r="C32" s="94">
        <f>'02'!F28</f>
        <v>9</v>
      </c>
      <c r="D32" s="94">
        <f>'03'!F28</f>
        <v>0.79999999999999993</v>
      </c>
      <c r="E32" s="94">
        <f>'04'!F28</f>
        <v>0</v>
      </c>
      <c r="F32" s="94">
        <f>'05'!F28</f>
        <v>2.2000000000000002</v>
      </c>
      <c r="G32" s="94">
        <f>'06'!F28</f>
        <v>7.7</v>
      </c>
      <c r="H32" s="94">
        <f>'07'!F28</f>
        <v>41</v>
      </c>
      <c r="I32" s="94">
        <f>'08'!F28</f>
        <v>0</v>
      </c>
      <c r="J32" s="94">
        <f>'09'!F28</f>
        <v>0</v>
      </c>
      <c r="K32" s="94">
        <f>'10'!F28</f>
        <v>0</v>
      </c>
      <c r="L32" s="94">
        <f>'11'!F28</f>
        <v>0</v>
      </c>
      <c r="M32" s="94">
        <f>'12'!F28</f>
        <v>8.4</v>
      </c>
      <c r="N32" s="94">
        <f>'13'!F28</f>
        <v>6.5</v>
      </c>
      <c r="O32" s="94">
        <f>'14'!F28</f>
        <v>16.2</v>
      </c>
      <c r="P32" s="94">
        <f>'15'!F28</f>
        <v>0.9</v>
      </c>
      <c r="Q32" s="94">
        <f>'16'!F28</f>
        <v>0</v>
      </c>
      <c r="R32" s="94">
        <f>'17'!F28</f>
        <v>0</v>
      </c>
      <c r="S32" s="94">
        <f>'18'!F28</f>
        <v>0</v>
      </c>
      <c r="T32" s="94">
        <f>'19'!F28</f>
        <v>0.4</v>
      </c>
      <c r="U32" s="94">
        <f>'20'!F28</f>
        <v>49.099999999999994</v>
      </c>
      <c r="V32" s="94">
        <f>'21'!F28</f>
        <v>6.6</v>
      </c>
      <c r="W32" s="94">
        <f>'22'!F28</f>
        <v>1.3</v>
      </c>
      <c r="X32" s="94">
        <f>'23'!F28</f>
        <v>0</v>
      </c>
      <c r="Y32" s="94">
        <f>'24'!F28</f>
        <v>0</v>
      </c>
      <c r="Z32" s="94">
        <f>'25'!F28</f>
        <v>0</v>
      </c>
      <c r="AA32" s="94">
        <f>'26'!F28</f>
        <v>3.2</v>
      </c>
      <c r="AB32" s="94">
        <f>'27'!F28</f>
        <v>46.3</v>
      </c>
      <c r="AC32" s="94">
        <f>'28'!F28</f>
        <v>23.1</v>
      </c>
      <c r="AD32" s="94">
        <f>'29'!F28</f>
        <v>3.4</v>
      </c>
      <c r="AE32" s="94">
        <f>'30'!F28</f>
        <v>0.60000000000000009</v>
      </c>
      <c r="AF32" s="94">
        <f>'31'!F28</f>
        <v>1.2</v>
      </c>
      <c r="AG32" s="94">
        <f>SUM(B32:AF32)</f>
        <v>227.9</v>
      </c>
      <c r="AJ32" s="14"/>
      <c r="AK32" s="17"/>
    </row>
    <row r="33" spans="1:37" x14ac:dyDescent="0.2">
      <c r="A33" s="16" t="s">
        <v>26</v>
      </c>
      <c r="B33" s="94">
        <f>'01'!F29</f>
        <v>0.8</v>
      </c>
      <c r="C33" s="94">
        <f>'02'!F29</f>
        <v>4.2</v>
      </c>
      <c r="D33" s="94">
        <f>'03'!F29</f>
        <v>0</v>
      </c>
      <c r="E33" s="94">
        <f>'04'!F29</f>
        <v>2.6</v>
      </c>
      <c r="F33" s="94">
        <f>'05'!F29</f>
        <v>10</v>
      </c>
      <c r="G33" s="94">
        <f>'06'!F29</f>
        <v>22.4</v>
      </c>
      <c r="H33" s="94">
        <f>'07'!F29</f>
        <v>22.5</v>
      </c>
      <c r="I33" s="94">
        <f>'08'!F29</f>
        <v>0</v>
      </c>
      <c r="J33" s="94">
        <f>'09'!F29</f>
        <v>0</v>
      </c>
      <c r="K33" s="94">
        <f>'10'!F29</f>
        <v>0</v>
      </c>
      <c r="L33" s="94">
        <f>'11'!F29</f>
        <v>0</v>
      </c>
      <c r="M33" s="94">
        <f>'12'!F29</f>
        <v>14.600000000000001</v>
      </c>
      <c r="N33" s="94">
        <f>'13'!F29</f>
        <v>6.2</v>
      </c>
      <c r="O33" s="94">
        <f>'14'!F29</f>
        <v>24.8</v>
      </c>
      <c r="P33" s="94">
        <f>'15'!F29</f>
        <v>4.5999999999999996</v>
      </c>
      <c r="Q33" s="94">
        <f>'16'!F29</f>
        <v>0</v>
      </c>
      <c r="R33" s="94">
        <f>'17'!F29</f>
        <v>0</v>
      </c>
      <c r="S33" s="94">
        <f>'18'!F29</f>
        <v>0</v>
      </c>
      <c r="T33" s="94">
        <f>'19'!F29</f>
        <v>0</v>
      </c>
      <c r="U33" s="94">
        <f>'20'!F29</f>
        <v>70.2</v>
      </c>
      <c r="V33" s="94">
        <f>'21'!F29</f>
        <v>8.8000000000000007</v>
      </c>
      <c r="W33" s="94">
        <f>'22'!F29</f>
        <v>1.6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6.4</v>
      </c>
      <c r="AC33" s="94">
        <f>'28'!F29</f>
        <v>29</v>
      </c>
      <c r="AD33" s="94">
        <f>'29'!F29</f>
        <v>7.4</v>
      </c>
      <c r="AE33" s="94">
        <f>'30'!F29</f>
        <v>8.7999999999999989</v>
      </c>
      <c r="AF33" s="94">
        <f>'31'!F29</f>
        <v>1</v>
      </c>
      <c r="AG33" s="94">
        <f>SUM(B33:AF33)</f>
        <v>245.9</v>
      </c>
      <c r="AJ33" s="14"/>
      <c r="AK33" s="17"/>
    </row>
    <row r="34" spans="1:37" x14ac:dyDescent="0.2">
      <c r="A34" s="16" t="s">
        <v>27</v>
      </c>
      <c r="B34" s="94">
        <f>'01'!F30</f>
        <v>0</v>
      </c>
      <c r="C34" s="94">
        <f>'02'!F30</f>
        <v>4.5</v>
      </c>
      <c r="D34" s="94">
        <f>'03'!F30</f>
        <v>0</v>
      </c>
      <c r="E34" s="94">
        <f>'04'!F30</f>
        <v>0.8</v>
      </c>
      <c r="F34" s="94">
        <f>'05'!F30</f>
        <v>3.8</v>
      </c>
      <c r="G34" s="94">
        <f>'06'!F30</f>
        <v>3.5</v>
      </c>
      <c r="H34" s="94">
        <f>'07'!F30</f>
        <v>26.2</v>
      </c>
      <c r="I34" s="94">
        <f>'08'!F30</f>
        <v>0.2</v>
      </c>
      <c r="J34" s="94">
        <f>'09'!F30</f>
        <v>0</v>
      </c>
      <c r="K34" s="94">
        <f>'10'!F30</f>
        <v>0</v>
      </c>
      <c r="L34" s="94">
        <f>'11'!F30</f>
        <v>0</v>
      </c>
      <c r="M34" s="94">
        <f>'12'!F30</f>
        <v>26.5</v>
      </c>
      <c r="N34" s="94">
        <f>'13'!F30</f>
        <v>2.5</v>
      </c>
      <c r="O34" s="94">
        <f>'14'!F30</f>
        <v>34</v>
      </c>
      <c r="P34" s="94">
        <f>'15'!F30</f>
        <v>2.2000000000000002</v>
      </c>
      <c r="Q34" s="94">
        <f>'16'!F30</f>
        <v>0</v>
      </c>
      <c r="R34" s="94">
        <f>'17'!F30</f>
        <v>0</v>
      </c>
      <c r="S34" s="94">
        <f>'18'!F30</f>
        <v>0</v>
      </c>
      <c r="T34" s="94">
        <f>'19'!F30</f>
        <v>0</v>
      </c>
      <c r="U34" s="94">
        <f>'20'!F30</f>
        <v>89.8</v>
      </c>
      <c r="V34" s="94">
        <f>'21'!F30</f>
        <v>18.899999999999999</v>
      </c>
      <c r="W34" s="94">
        <f>'22'!F30</f>
        <v>0.3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7.4</v>
      </c>
      <c r="AB34" s="94">
        <f>'27'!F30</f>
        <v>26</v>
      </c>
      <c r="AC34" s="94">
        <f>'28'!F30</f>
        <v>26.4</v>
      </c>
      <c r="AD34" s="94">
        <f>'29'!F30</f>
        <v>4.8</v>
      </c>
      <c r="AE34" s="94">
        <f>'30'!F30</f>
        <v>23.8</v>
      </c>
      <c r="AF34" s="94">
        <f>'31'!F30</f>
        <v>3.5</v>
      </c>
      <c r="AG34" s="94">
        <f>SUM(B34:AF34)</f>
        <v>305.10000000000002</v>
      </c>
      <c r="AH34" s="13"/>
      <c r="AJ34" s="14"/>
      <c r="AK34" s="17"/>
    </row>
    <row r="35" spans="1:37" x14ac:dyDescent="0.2">
      <c r="A35" s="18" t="s">
        <v>28</v>
      </c>
      <c r="B35" s="76">
        <f>'01'!F31</f>
        <v>0.26666666666666666</v>
      </c>
      <c r="C35" s="76">
        <f>'02'!F31</f>
        <v>5.8999999999999995</v>
      </c>
      <c r="D35" s="76">
        <f>'03'!F31</f>
        <v>0.26666666666666666</v>
      </c>
      <c r="E35" s="76">
        <f>'04'!F31</f>
        <v>1.1333333333333335</v>
      </c>
      <c r="F35" s="76">
        <f>'05'!F31</f>
        <v>5.333333333333333</v>
      </c>
      <c r="G35" s="76">
        <f>'06'!F31</f>
        <v>11.199999999999998</v>
      </c>
      <c r="H35" s="76">
        <f>'07'!F31</f>
        <v>29.900000000000002</v>
      </c>
      <c r="I35" s="76">
        <f>'08'!F31</f>
        <v>6.6666666666666666E-2</v>
      </c>
      <c r="J35" s="76">
        <f>'09'!F31</f>
        <v>0</v>
      </c>
      <c r="K35" s="76">
        <f>'10'!F31</f>
        <v>0</v>
      </c>
      <c r="L35" s="76">
        <f>'11'!F31</f>
        <v>0</v>
      </c>
      <c r="M35" s="76">
        <f>'12'!F31</f>
        <v>16.5</v>
      </c>
      <c r="N35" s="76">
        <f>'13'!F31</f>
        <v>5.0666666666666664</v>
      </c>
      <c r="O35" s="76">
        <f>'14'!F31</f>
        <v>25</v>
      </c>
      <c r="P35" s="76">
        <f>'15'!F31</f>
        <v>2.5666666666666669</v>
      </c>
      <c r="Q35" s="76">
        <f>'16'!F31</f>
        <v>0</v>
      </c>
      <c r="R35" s="76">
        <f>'17'!F31</f>
        <v>0</v>
      </c>
      <c r="S35" s="76">
        <f>'18'!F31</f>
        <v>0</v>
      </c>
      <c r="T35" s="76">
        <f>'19'!F31</f>
        <v>0.13333333333333333</v>
      </c>
      <c r="U35" s="76">
        <f>'20'!F31</f>
        <v>69.7</v>
      </c>
      <c r="V35" s="76">
        <f>'21'!F31</f>
        <v>11.433333333333332</v>
      </c>
      <c r="W35" s="76">
        <f>'22'!F31</f>
        <v>1.0666666666666667</v>
      </c>
      <c r="X35" s="76">
        <f>'23'!F31</f>
        <v>0</v>
      </c>
      <c r="Y35" s="76">
        <f>'24'!F31</f>
        <v>0</v>
      </c>
      <c r="Z35" s="76">
        <f>'25'!F31</f>
        <v>0</v>
      </c>
      <c r="AA35" s="76">
        <f>'26'!F31</f>
        <v>3.5333333333333337</v>
      </c>
      <c r="AB35" s="76">
        <f>'27'!F31</f>
        <v>26.233333333333331</v>
      </c>
      <c r="AC35" s="76">
        <f>'28'!F31</f>
        <v>26.166666666666668</v>
      </c>
      <c r="AD35" s="76">
        <f>'29'!F31</f>
        <v>5.2</v>
      </c>
      <c r="AE35" s="76">
        <f>'30'!F31</f>
        <v>11.066666666666668</v>
      </c>
      <c r="AF35" s="76">
        <f>'31'!F31</f>
        <v>1.9000000000000001</v>
      </c>
      <c r="AG35" s="19">
        <f>AVERAGE(AG32:AG34)</f>
        <v>259.63333333333338</v>
      </c>
      <c r="AH35" s="13"/>
      <c r="AJ35" s="14"/>
      <c r="AK35" s="14"/>
    </row>
    <row r="36" spans="1:37" x14ac:dyDescent="0.2">
      <c r="A36" s="16" t="s">
        <v>45</v>
      </c>
      <c r="B36" s="94">
        <f>'01'!F32</f>
        <v>0</v>
      </c>
      <c r="C36" s="94">
        <f>'02'!F32</f>
        <v>10.8</v>
      </c>
      <c r="D36" s="94">
        <f>'03'!F32</f>
        <v>4.5999999999999996</v>
      </c>
      <c r="E36" s="94">
        <f>'04'!F32</f>
        <v>1.2</v>
      </c>
      <c r="F36" s="94">
        <f>'05'!F32</f>
        <v>7.4</v>
      </c>
      <c r="G36" s="94">
        <f>'06'!F32</f>
        <v>17.2</v>
      </c>
      <c r="H36" s="94">
        <f>'07'!F32</f>
        <v>0.4</v>
      </c>
      <c r="I36" s="94">
        <f>'08'!F32</f>
        <v>0</v>
      </c>
      <c r="J36" s="94">
        <f>'09'!F32</f>
        <v>0</v>
      </c>
      <c r="K36" s="94">
        <f>'10'!F32</f>
        <v>3</v>
      </c>
      <c r="L36" s="94">
        <f>'11'!F32</f>
        <v>0</v>
      </c>
      <c r="M36" s="94">
        <f>'12'!F32</f>
        <v>1.4</v>
      </c>
      <c r="N36" s="94">
        <f>'13'!F32</f>
        <v>6.6</v>
      </c>
      <c r="O36" s="94">
        <f>'14'!F32</f>
        <v>13.8</v>
      </c>
      <c r="P36" s="94">
        <f>'15'!F32</f>
        <v>1.6</v>
      </c>
      <c r="Q36" s="94">
        <f>'16'!F32</f>
        <v>0</v>
      </c>
      <c r="R36" s="94">
        <f>'17'!F32</f>
        <v>0</v>
      </c>
      <c r="S36" s="94">
        <f>'18'!F32</f>
        <v>0</v>
      </c>
      <c r="T36" s="94">
        <f>'19'!F32</f>
        <v>10.8</v>
      </c>
      <c r="U36" s="94">
        <f>'20'!F32</f>
        <v>32.6</v>
      </c>
      <c r="V36" s="94">
        <f>'21'!F32</f>
        <v>4.2</v>
      </c>
      <c r="W36" s="94">
        <f>'22'!F32</f>
        <v>0.2</v>
      </c>
      <c r="X36" s="94">
        <f>'23'!F32</f>
        <v>0</v>
      </c>
      <c r="Y36" s="94">
        <f>'24'!F32</f>
        <v>0</v>
      </c>
      <c r="Z36" s="94">
        <f>'25'!F32</f>
        <v>0</v>
      </c>
      <c r="AA36" s="94">
        <f>'26'!F32</f>
        <v>7</v>
      </c>
      <c r="AB36" s="94">
        <f>'27'!F32</f>
        <v>13.2</v>
      </c>
      <c r="AC36" s="94">
        <f>'28'!F32</f>
        <v>6.4</v>
      </c>
      <c r="AD36" s="94">
        <f>'29'!F32</f>
        <v>1.6</v>
      </c>
      <c r="AE36" s="94">
        <f>'30'!F32</f>
        <v>37.700000000000003</v>
      </c>
      <c r="AF36" s="94">
        <f>'31'!F32</f>
        <v>28.6</v>
      </c>
      <c r="AG36" s="94">
        <f t="shared" ref="AG36:AG42" si="2">SUM(B36:AF36)</f>
        <v>210.29999999999998</v>
      </c>
      <c r="AH36" s="13"/>
      <c r="AJ36" s="14"/>
      <c r="AK36" s="14"/>
    </row>
    <row r="37" spans="1:37" x14ac:dyDescent="0.2">
      <c r="A37" s="16" t="s">
        <v>29</v>
      </c>
      <c r="B37" s="94">
        <f>'01'!F33</f>
        <v>0</v>
      </c>
      <c r="C37" s="94">
        <f>'02'!F33</f>
        <v>11.8</v>
      </c>
      <c r="D37" s="94">
        <f>'03'!F33</f>
        <v>4.8</v>
      </c>
      <c r="E37" s="94">
        <f>'04'!F33</f>
        <v>4.8</v>
      </c>
      <c r="F37" s="94">
        <f>'05'!F33</f>
        <v>9.1999999999999993</v>
      </c>
      <c r="G37" s="94">
        <f>'06'!F33</f>
        <v>3.8</v>
      </c>
      <c r="H37" s="94">
        <f>'07'!F33</f>
        <v>0.2</v>
      </c>
      <c r="I37" s="94">
        <f>'08'!F33</f>
        <v>0.2</v>
      </c>
      <c r="J37" s="94">
        <f>'09'!F33</f>
        <v>0</v>
      </c>
      <c r="K37" s="94">
        <f>'10'!F33</f>
        <v>0.4</v>
      </c>
      <c r="L37" s="94">
        <f>'11'!F33</f>
        <v>0</v>
      </c>
      <c r="M37" s="94">
        <f>'12'!F33</f>
        <v>13.6</v>
      </c>
      <c r="N37" s="94">
        <f>'13'!F33</f>
        <v>7.8</v>
      </c>
      <c r="O37" s="94">
        <f>'14'!F33</f>
        <v>16.2</v>
      </c>
      <c r="P37" s="94">
        <f>'15'!F33</f>
        <v>3.6</v>
      </c>
      <c r="Q37" s="94">
        <f>'16'!F33</f>
        <v>0</v>
      </c>
      <c r="R37" s="94">
        <f>'17'!F33</f>
        <v>0</v>
      </c>
      <c r="S37" s="94">
        <f>'18'!F33</f>
        <v>0</v>
      </c>
      <c r="T37" s="94">
        <f>'19'!F33</f>
        <v>4.8</v>
      </c>
      <c r="U37" s="94">
        <f>'20'!F33</f>
        <v>72</v>
      </c>
      <c r="V37" s="94">
        <f>'21'!F33</f>
        <v>3.2</v>
      </c>
      <c r="W37" s="94">
        <f>'22'!F33</f>
        <v>0.2</v>
      </c>
      <c r="X37" s="94">
        <f>'23'!F33</f>
        <v>0</v>
      </c>
      <c r="Y37" s="94">
        <f>'24'!F33</f>
        <v>0</v>
      </c>
      <c r="Z37" s="94">
        <f>'25'!F33</f>
        <v>0</v>
      </c>
      <c r="AA37" s="94">
        <f>'26'!F33</f>
        <v>5.4</v>
      </c>
      <c r="AB37" s="94">
        <f>'27'!F33</f>
        <v>6.6</v>
      </c>
      <c r="AC37" s="94">
        <f>'28'!F33</f>
        <v>38</v>
      </c>
      <c r="AD37" s="94">
        <f>'29'!F33</f>
        <v>2.4</v>
      </c>
      <c r="AE37" s="94">
        <f>'30'!F33</f>
        <v>1.8</v>
      </c>
      <c r="AF37" s="94">
        <f>'31'!F33</f>
        <v>9.8000000000000007</v>
      </c>
      <c r="AG37" s="94">
        <f t="shared" si="2"/>
        <v>220.6</v>
      </c>
      <c r="AH37" s="13"/>
      <c r="AJ37" s="14"/>
      <c r="AK37" s="17"/>
    </row>
    <row r="38" spans="1:37" x14ac:dyDescent="0.2">
      <c r="A38" s="16" t="s">
        <v>30</v>
      </c>
      <c r="B38" s="94">
        <f>'01'!F34</f>
        <v>32.4</v>
      </c>
      <c r="C38" s="94">
        <f>'02'!F34</f>
        <v>3</v>
      </c>
      <c r="D38" s="94">
        <f>'03'!F34</f>
        <v>1.7</v>
      </c>
      <c r="E38" s="94">
        <f>'04'!F34</f>
        <v>4.8</v>
      </c>
      <c r="F38" s="94">
        <f>'05'!F34</f>
        <v>8.3000000000000007</v>
      </c>
      <c r="G38" s="94">
        <f>'06'!F34</f>
        <v>12.799999999999999</v>
      </c>
      <c r="H38" s="94">
        <f>'07'!F34</f>
        <v>6.8</v>
      </c>
      <c r="I38" s="94">
        <f>'08'!F34</f>
        <v>0</v>
      </c>
      <c r="J38" s="94">
        <f>'09'!F34</f>
        <v>0</v>
      </c>
      <c r="K38" s="94">
        <f>'10'!F34</f>
        <v>1.9</v>
      </c>
      <c r="L38" s="94">
        <f>'11'!F34</f>
        <v>0</v>
      </c>
      <c r="M38" s="94">
        <f>'12'!F34</f>
        <v>0</v>
      </c>
      <c r="N38" s="94">
        <f>'13'!F34</f>
        <v>6.6</v>
      </c>
      <c r="O38" s="94">
        <f>'14'!F34</f>
        <v>19.5</v>
      </c>
      <c r="P38" s="94">
        <v>0.9</v>
      </c>
      <c r="Q38" s="94">
        <f>'16'!F34</f>
        <v>0</v>
      </c>
      <c r="R38" s="94">
        <f>'17'!F34</f>
        <v>0</v>
      </c>
      <c r="S38" s="94">
        <f>'18'!F34</f>
        <v>0</v>
      </c>
      <c r="T38" s="94">
        <f>'19'!F34</f>
        <v>0</v>
      </c>
      <c r="U38" s="94">
        <f>'20'!F34</f>
        <v>24.3</v>
      </c>
      <c r="V38" s="94">
        <f>'21'!F34</f>
        <v>3.3</v>
      </c>
      <c r="W38" s="94">
        <f>'22'!F34</f>
        <v>0</v>
      </c>
      <c r="X38" s="94">
        <f>'23'!F34</f>
        <v>0</v>
      </c>
      <c r="Y38" s="94">
        <f>'24'!F34</f>
        <v>0</v>
      </c>
      <c r="Z38" s="94">
        <f>'25'!F34</f>
        <v>0</v>
      </c>
      <c r="AA38" s="94">
        <f>'26'!F34</f>
        <v>0.6</v>
      </c>
      <c r="AB38" s="94">
        <f>'27'!F34</f>
        <v>9.5</v>
      </c>
      <c r="AC38" s="94">
        <f>'28'!F34</f>
        <v>0</v>
      </c>
      <c r="AD38" s="94">
        <f>'29'!F34</f>
        <v>2.6</v>
      </c>
      <c r="AE38" s="94">
        <f>'30'!F34</f>
        <v>40.799999999999997</v>
      </c>
      <c r="AF38" s="94">
        <f>'31'!F34</f>
        <v>33.799999999999997</v>
      </c>
      <c r="AG38" s="94">
        <f t="shared" si="2"/>
        <v>213.59999999999997</v>
      </c>
      <c r="AH38" s="13"/>
      <c r="AJ38" s="14"/>
      <c r="AK38" s="17"/>
    </row>
    <row r="39" spans="1:37" x14ac:dyDescent="0.2">
      <c r="A39" s="16" t="s">
        <v>31</v>
      </c>
      <c r="B39" s="94">
        <f>'01'!F35</f>
        <v>5.6</v>
      </c>
      <c r="C39" s="94">
        <f>'02'!F35</f>
        <v>8.4</v>
      </c>
      <c r="D39" s="94">
        <f>'03'!F35</f>
        <v>4.4000000000000004</v>
      </c>
      <c r="E39" s="94">
        <f>'04'!F35</f>
        <v>5.8</v>
      </c>
      <c r="F39" s="94">
        <f>'05'!F35</f>
        <v>3.8</v>
      </c>
      <c r="G39" s="94">
        <f>'06'!F35</f>
        <v>4.4000000000000004</v>
      </c>
      <c r="H39" s="94">
        <f>'07'!F35</f>
        <v>3.4</v>
      </c>
      <c r="I39" s="94">
        <f>'08'!F35</f>
        <v>0.4</v>
      </c>
      <c r="J39" s="94">
        <f>'09'!F35</f>
        <v>0</v>
      </c>
      <c r="K39" s="94">
        <f>'10'!F35</f>
        <v>3.8</v>
      </c>
      <c r="L39" s="94">
        <f>'11'!F35</f>
        <v>0</v>
      </c>
      <c r="M39" s="94">
        <f>'12'!F35</f>
        <v>6</v>
      </c>
      <c r="N39" s="94">
        <f>'13'!F35</f>
        <v>5</v>
      </c>
      <c r="O39" s="94">
        <f>'14'!F35</f>
        <v>21.4</v>
      </c>
      <c r="P39" s="94">
        <f>'15'!F35</f>
        <v>1</v>
      </c>
      <c r="Q39" s="94">
        <f>'16'!F35</f>
        <v>0</v>
      </c>
      <c r="R39" s="94">
        <f>'17'!F35</f>
        <v>0</v>
      </c>
      <c r="S39" s="94">
        <f>'18'!F35</f>
        <v>0</v>
      </c>
      <c r="T39" s="94">
        <f>'19'!F35</f>
        <v>0.2</v>
      </c>
      <c r="U39" s="94">
        <f>'20'!F35</f>
        <v>35.4</v>
      </c>
      <c r="V39" s="94">
        <f>'21'!F35</f>
        <v>6</v>
      </c>
      <c r="W39" s="94">
        <f>'22'!F35</f>
        <v>0.2</v>
      </c>
      <c r="X39" s="94">
        <f>'23'!F35</f>
        <v>0</v>
      </c>
      <c r="Y39" s="94">
        <f>'24'!F35</f>
        <v>0</v>
      </c>
      <c r="Z39" s="94">
        <f>'25'!F35</f>
        <v>0</v>
      </c>
      <c r="AA39" s="94">
        <f>'26'!F35</f>
        <v>8.8000000000000007</v>
      </c>
      <c r="AB39" s="94">
        <f>'27'!F35</f>
        <v>34</v>
      </c>
      <c r="AC39" s="94">
        <f>'28'!F35</f>
        <v>63.800000000000004</v>
      </c>
      <c r="AD39" s="94">
        <f>'29'!F35</f>
        <v>2.2000000000000002</v>
      </c>
      <c r="AE39" s="94">
        <f>'30'!F35</f>
        <v>15.399999999999999</v>
      </c>
      <c r="AF39" s="94">
        <f>'31'!F35</f>
        <v>10</v>
      </c>
      <c r="AG39" s="94">
        <f t="shared" si="2"/>
        <v>249.4</v>
      </c>
      <c r="AH39" s="141">
        <f>MAX(B8:AF44)</f>
        <v>89.8</v>
      </c>
      <c r="AJ39" s="14"/>
      <c r="AK39" s="17"/>
    </row>
    <row r="40" spans="1:37" x14ac:dyDescent="0.2">
      <c r="A40" s="16" t="s">
        <v>46</v>
      </c>
      <c r="B40" s="94">
        <f>'01'!F36</f>
        <v>1</v>
      </c>
      <c r="C40" s="94">
        <f>'02'!F36</f>
        <v>8.5</v>
      </c>
      <c r="D40" s="94">
        <f>'03'!F36</f>
        <v>0</v>
      </c>
      <c r="E40" s="94">
        <f>'04'!F36</f>
        <v>7.8</v>
      </c>
      <c r="F40" s="94">
        <f>'05'!F36</f>
        <v>4.4000000000000004</v>
      </c>
      <c r="G40" s="94">
        <f>'06'!F36</f>
        <v>13.6</v>
      </c>
      <c r="H40" s="94">
        <f>'07'!F36</f>
        <v>0</v>
      </c>
      <c r="I40" s="94">
        <f>'08'!F36</f>
        <v>0.2</v>
      </c>
      <c r="J40" s="94">
        <f>'09'!F36</f>
        <v>0</v>
      </c>
      <c r="K40" s="94">
        <f>'10'!F36</f>
        <v>0</v>
      </c>
      <c r="L40" s="94">
        <f>'11'!F36</f>
        <v>0</v>
      </c>
      <c r="M40" s="94">
        <f>'12'!F36</f>
        <v>0</v>
      </c>
      <c r="N40" s="94">
        <f>'13'!F36</f>
        <v>6.8</v>
      </c>
      <c r="O40" s="94">
        <f>'14'!F36</f>
        <v>29.8</v>
      </c>
      <c r="P40" s="94">
        <f>'15'!F36</f>
        <v>4.2</v>
      </c>
      <c r="Q40" s="94">
        <f>'16'!F36</f>
        <v>0</v>
      </c>
      <c r="R40" s="94">
        <f>'17'!F36</f>
        <v>0</v>
      </c>
      <c r="S40" s="94">
        <f>'18'!F36</f>
        <v>0</v>
      </c>
      <c r="T40" s="94">
        <f>'19'!F36</f>
        <v>11.8</v>
      </c>
      <c r="U40" s="94">
        <f>'20'!F36</f>
        <v>35</v>
      </c>
      <c r="V40" s="94">
        <f>'21'!F36</f>
        <v>5</v>
      </c>
      <c r="W40" s="94">
        <f>'22'!F36</f>
        <v>0</v>
      </c>
      <c r="X40" s="94">
        <f>'23'!F36</f>
        <v>0</v>
      </c>
      <c r="Y40" s="94">
        <f>'24'!F36</f>
        <v>0</v>
      </c>
      <c r="Z40" s="94">
        <f>'25'!F36</f>
        <v>0</v>
      </c>
      <c r="AA40" s="94">
        <f>'26'!F36</f>
        <v>7.5</v>
      </c>
      <c r="AB40" s="94">
        <f>'27'!F36</f>
        <v>10.5</v>
      </c>
      <c r="AC40" s="94">
        <f>'28'!F36</f>
        <v>11</v>
      </c>
      <c r="AD40" s="94">
        <f>'29'!F36</f>
        <v>2.2000000000000002</v>
      </c>
      <c r="AE40" s="94">
        <f>'30'!F36</f>
        <v>41.400000000000006</v>
      </c>
      <c r="AF40" s="94">
        <f>'31'!F36</f>
        <v>20.8</v>
      </c>
      <c r="AG40" s="94">
        <f t="shared" si="2"/>
        <v>221.50000000000003</v>
      </c>
      <c r="AH40" s="13"/>
      <c r="AJ40" s="14"/>
      <c r="AK40" s="17"/>
    </row>
    <row r="41" spans="1:37" x14ac:dyDescent="0.2">
      <c r="A41" s="16" t="s">
        <v>32</v>
      </c>
      <c r="B41" s="94">
        <f>'01'!F37</f>
        <v>2</v>
      </c>
      <c r="C41" s="94">
        <f>'02'!F37</f>
        <v>21</v>
      </c>
      <c r="D41" s="94">
        <f>'03'!F37</f>
        <v>2.4</v>
      </c>
      <c r="E41" s="94">
        <f>'04'!F37</f>
        <v>7.6</v>
      </c>
      <c r="F41" s="94">
        <f>'05'!F37</f>
        <v>7.8</v>
      </c>
      <c r="G41" s="94">
        <f>'06'!F37</f>
        <v>24.4</v>
      </c>
      <c r="H41" s="94">
        <f>'07'!F37</f>
        <v>1.8</v>
      </c>
      <c r="I41" s="94">
        <f>'08'!F37</f>
        <v>0</v>
      </c>
      <c r="J41" s="94">
        <f>'09'!F37</f>
        <v>0</v>
      </c>
      <c r="K41" s="94">
        <f>'10'!F37</f>
        <v>1.6</v>
      </c>
      <c r="L41" s="94">
        <f>'11'!F37</f>
        <v>0</v>
      </c>
      <c r="M41" s="94">
        <f>'12'!F37</f>
        <v>5.6</v>
      </c>
      <c r="N41" s="94">
        <f>'13'!F37</f>
        <v>10</v>
      </c>
      <c r="O41" s="94">
        <f>'14'!F37</f>
        <v>21.4</v>
      </c>
      <c r="P41" s="94">
        <f>'15'!F37</f>
        <v>2</v>
      </c>
      <c r="Q41" s="94">
        <f>'16'!F37</f>
        <v>0</v>
      </c>
      <c r="R41" s="94">
        <f>'17'!F37</f>
        <v>0</v>
      </c>
      <c r="S41" s="94">
        <f>'18'!F37</f>
        <v>0</v>
      </c>
      <c r="T41" s="94">
        <f>'19'!F37</f>
        <v>4.2</v>
      </c>
      <c r="U41" s="94">
        <f>'20'!F37</f>
        <v>46.6</v>
      </c>
      <c r="V41" s="94">
        <f>'21'!F37</f>
        <v>9.4</v>
      </c>
      <c r="W41" s="94">
        <f>'22'!F37</f>
        <v>0</v>
      </c>
      <c r="X41" s="94">
        <f>'23'!F37</f>
        <v>0</v>
      </c>
      <c r="Y41" s="94">
        <f>'24'!F37</f>
        <v>0</v>
      </c>
      <c r="Z41" s="94">
        <f>'25'!F37</f>
        <v>0</v>
      </c>
      <c r="AA41" s="94">
        <f>'26'!F37</f>
        <v>20.399999999999999</v>
      </c>
      <c r="AB41" s="94">
        <f>'27'!F37</f>
        <v>10.199999999999999</v>
      </c>
      <c r="AC41" s="94">
        <f>'28'!F37</f>
        <v>12</v>
      </c>
      <c r="AD41" s="94">
        <f>'29'!F37</f>
        <v>2.6</v>
      </c>
      <c r="AE41" s="94">
        <f>'30'!F37</f>
        <v>12.2</v>
      </c>
      <c r="AF41" s="94">
        <f>'31'!F37</f>
        <v>27.2</v>
      </c>
      <c r="AG41" s="94">
        <f t="shared" si="2"/>
        <v>252.39999999999995</v>
      </c>
      <c r="AH41" s="13"/>
      <c r="AJ41" s="14"/>
      <c r="AK41" s="17"/>
    </row>
    <row r="42" spans="1:37" x14ac:dyDescent="0.2">
      <c r="A42" s="16" t="s">
        <v>33</v>
      </c>
      <c r="B42" s="94">
        <f>'01'!F38</f>
        <v>0.8</v>
      </c>
      <c r="C42" s="94">
        <f>'02'!F38</f>
        <v>7.8</v>
      </c>
      <c r="D42" s="94">
        <f>'03'!F38</f>
        <v>0.2</v>
      </c>
      <c r="E42" s="94">
        <f>'04'!F38</f>
        <v>2.8</v>
      </c>
      <c r="F42" s="94">
        <f>'05'!F38</f>
        <v>3.6</v>
      </c>
      <c r="G42" s="94">
        <f>'06'!F38</f>
        <v>4.2</v>
      </c>
      <c r="H42" s="94">
        <f>'07'!F38</f>
        <v>16.399999999999999</v>
      </c>
      <c r="I42" s="94">
        <f>'08'!F38</f>
        <v>0.4</v>
      </c>
      <c r="J42" s="94">
        <f>'09'!F38</f>
        <v>0</v>
      </c>
      <c r="K42" s="94">
        <f>'10'!F38</f>
        <v>3</v>
      </c>
      <c r="L42" s="94">
        <f>'11'!F38</f>
        <v>0</v>
      </c>
      <c r="M42" s="94">
        <f>'12'!F38</f>
        <v>4.8</v>
      </c>
      <c r="N42" s="94">
        <f>'13'!F38</f>
        <v>4</v>
      </c>
      <c r="O42" s="94">
        <f>'14'!F38</f>
        <v>21.2</v>
      </c>
      <c r="P42" s="94">
        <f>'15'!F38</f>
        <v>1.2</v>
      </c>
      <c r="Q42" s="94">
        <f>'16'!F38</f>
        <v>0</v>
      </c>
      <c r="R42" s="94">
        <f>'17'!F38</f>
        <v>0</v>
      </c>
      <c r="S42" s="94">
        <f>'18'!F38</f>
        <v>0</v>
      </c>
      <c r="T42" s="94">
        <f>'19'!F38</f>
        <v>12</v>
      </c>
      <c r="U42" s="94">
        <f>'20'!F38</f>
        <v>85.2</v>
      </c>
      <c r="V42" s="94">
        <f>'21'!F38</f>
        <v>8.1999999999999993</v>
      </c>
      <c r="W42" s="94">
        <f>'22'!F38</f>
        <v>0.4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9.6</v>
      </c>
      <c r="AB42" s="94">
        <f>'27'!F38</f>
        <v>29.200000000000003</v>
      </c>
      <c r="AC42" s="94">
        <f>'28'!F38</f>
        <v>69.8</v>
      </c>
      <c r="AD42" s="94">
        <f>'29'!F38</f>
        <v>2.4</v>
      </c>
      <c r="AE42" s="94">
        <f>'30'!F38</f>
        <v>22.8</v>
      </c>
      <c r="AF42" s="94">
        <f>'31'!F38</f>
        <v>3.4000000000000004</v>
      </c>
      <c r="AG42" s="94">
        <f t="shared" si="2"/>
        <v>313.39999999999998</v>
      </c>
      <c r="AH42" s="13"/>
      <c r="AJ42" s="14"/>
      <c r="AK42" s="17"/>
    </row>
    <row r="43" spans="1:37" x14ac:dyDescent="0.2">
      <c r="A43" s="16" t="s">
        <v>34</v>
      </c>
      <c r="B43" s="94">
        <f>'01'!F39</f>
        <v>0</v>
      </c>
      <c r="C43" s="94">
        <f>'02'!F39</f>
        <v>32.6</v>
      </c>
      <c r="D43" s="94">
        <f>'03'!F39</f>
        <v>0</v>
      </c>
      <c r="E43" s="94">
        <f>'04'!F39</f>
        <v>6.2</v>
      </c>
      <c r="F43" s="94">
        <f>'05'!F39</f>
        <v>11.4</v>
      </c>
      <c r="G43" s="94">
        <f>'06'!F39</f>
        <v>1.4</v>
      </c>
      <c r="H43" s="94">
        <f>'07'!F39</f>
        <v>20</v>
      </c>
      <c r="I43" s="94">
        <f>'08'!F39</f>
        <v>1.2</v>
      </c>
      <c r="J43" s="94">
        <f>'09'!F39</f>
        <v>0</v>
      </c>
      <c r="K43" s="94">
        <f>'10'!F39</f>
        <v>1.6</v>
      </c>
      <c r="L43" s="94">
        <f>'11'!F39</f>
        <v>0</v>
      </c>
      <c r="M43" s="94">
        <f>'12'!F39</f>
        <v>0.4</v>
      </c>
      <c r="N43" s="94">
        <f>'13'!F39</f>
        <v>4.8</v>
      </c>
      <c r="O43" s="94">
        <f>'14'!F39</f>
        <v>22.8</v>
      </c>
      <c r="P43" s="94">
        <f>'15'!F39</f>
        <v>0.2</v>
      </c>
      <c r="Q43" s="94">
        <f>'16'!F39</f>
        <v>0</v>
      </c>
      <c r="R43" s="94">
        <f>'17'!F39</f>
        <v>0</v>
      </c>
      <c r="S43" s="94">
        <f>'18'!F39</f>
        <v>0</v>
      </c>
      <c r="T43" s="94">
        <f>'19'!F39</f>
        <v>1.2</v>
      </c>
      <c r="U43" s="94">
        <f>'20'!F39</f>
        <v>30.799999999999997</v>
      </c>
      <c r="V43" s="94">
        <f>'21'!F39</f>
        <v>2.2000000000000002</v>
      </c>
      <c r="W43" s="94">
        <f>'22'!F39</f>
        <v>0.8</v>
      </c>
      <c r="X43" s="94">
        <f>'23'!F39</f>
        <v>0</v>
      </c>
      <c r="Y43" s="94">
        <f>'24'!F39</f>
        <v>0</v>
      </c>
      <c r="Z43" s="94">
        <f>'25'!F39</f>
        <v>0</v>
      </c>
      <c r="AA43" s="94">
        <f>'26'!F39</f>
        <v>4.5</v>
      </c>
      <c r="AB43" s="94">
        <f>'27'!F39</f>
        <v>2.5</v>
      </c>
      <c r="AC43" s="94">
        <f>'28'!F39</f>
        <v>0</v>
      </c>
      <c r="AD43" s="94">
        <f>'29'!F39</f>
        <v>4.4000000000000004</v>
      </c>
      <c r="AE43" s="94">
        <f>'30'!F39</f>
        <v>22.4</v>
      </c>
      <c r="AF43" s="94">
        <f>'31'!F39</f>
        <v>42.8</v>
      </c>
      <c r="AG43" s="94">
        <f>SUM(B43:AF43)</f>
        <v>214.2</v>
      </c>
      <c r="AH43" s="13"/>
      <c r="AJ43" s="14"/>
      <c r="AK43" s="17"/>
    </row>
    <row r="44" spans="1:37" x14ac:dyDescent="0.2">
      <c r="A44" s="16" t="s">
        <v>88</v>
      </c>
      <c r="B44" s="94">
        <f>'01'!F40</f>
        <v>0</v>
      </c>
      <c r="C44" s="94">
        <f>'02'!F40</f>
        <v>14.2</v>
      </c>
      <c r="D44" s="94">
        <f>'03'!F40</f>
        <v>0.5</v>
      </c>
      <c r="E44" s="94">
        <f>'04'!F40</f>
        <v>7</v>
      </c>
      <c r="F44" s="94">
        <f>'05'!F40</f>
        <v>6</v>
      </c>
      <c r="G44" s="94">
        <f>'06'!F40</f>
        <v>21.8</v>
      </c>
      <c r="H44" s="94">
        <f>'07'!F40</f>
        <v>0</v>
      </c>
      <c r="I44" s="94">
        <f>'08'!F40</f>
        <v>0</v>
      </c>
      <c r="J44" s="94">
        <f>'09'!F40</f>
        <v>0</v>
      </c>
      <c r="K44" s="94">
        <f>'10'!F40</f>
        <v>1.2</v>
      </c>
      <c r="L44" s="94">
        <f>'11'!F40</f>
        <v>0</v>
      </c>
      <c r="M44" s="94">
        <f>'12'!F40</f>
        <v>0.6</v>
      </c>
      <c r="N44" s="94">
        <f>'13'!F40</f>
        <v>8.5</v>
      </c>
      <c r="O44" s="94">
        <f>'14'!F40</f>
        <v>21.8</v>
      </c>
      <c r="P44" s="94">
        <f>'15'!F40</f>
        <v>2</v>
      </c>
      <c r="Q44" s="94">
        <f>'16'!F40</f>
        <v>0</v>
      </c>
      <c r="R44" s="94">
        <f>'17'!F40</f>
        <v>0</v>
      </c>
      <c r="S44" s="94">
        <f>'18'!F40</f>
        <v>0</v>
      </c>
      <c r="T44" s="94">
        <f>'19'!F40</f>
        <v>0.2</v>
      </c>
      <c r="U44" s="94">
        <f>'20'!F40</f>
        <v>13.6</v>
      </c>
      <c r="V44" s="94">
        <f>'21'!F40</f>
        <v>3.5</v>
      </c>
      <c r="W44" s="94">
        <f>'22'!F40</f>
        <v>0</v>
      </c>
      <c r="X44" s="94">
        <f>'23'!F40</f>
        <v>0</v>
      </c>
      <c r="Y44" s="94">
        <f>'24'!F40</f>
        <v>0</v>
      </c>
      <c r="Z44" s="94">
        <f>'25'!F40</f>
        <v>0</v>
      </c>
      <c r="AA44" s="94">
        <f>'26'!F40</f>
        <v>33.5</v>
      </c>
      <c r="AB44" s="94">
        <f>'27'!F40</f>
        <v>13</v>
      </c>
      <c r="AC44" s="94">
        <f>'28'!F40</f>
        <v>34</v>
      </c>
      <c r="AD44" s="94">
        <f>'29'!F40</f>
        <v>2</v>
      </c>
      <c r="AE44" s="94">
        <f>'30'!F40</f>
        <v>62.8</v>
      </c>
      <c r="AF44" s="94">
        <f>'31'!F40</f>
        <v>30</v>
      </c>
      <c r="AG44" s="94">
        <f>SUM(B44:AF44)</f>
        <v>276.2</v>
      </c>
      <c r="AH44" s="13"/>
      <c r="AJ44" s="14"/>
      <c r="AK44" s="17"/>
    </row>
    <row r="45" spans="1:37" x14ac:dyDescent="0.2">
      <c r="A45" s="18" t="s">
        <v>35</v>
      </c>
      <c r="B45" s="19">
        <f>AVERAGE(B36:B44)</f>
        <v>4.6444444444444439</v>
      </c>
      <c r="C45" s="19">
        <f t="shared" ref="C45:AF45" si="3">AVERAGE(C36:C44)</f>
        <v>13.122222222222224</v>
      </c>
      <c r="D45" s="19">
        <f t="shared" si="3"/>
        <v>2.0666666666666664</v>
      </c>
      <c r="E45" s="19">
        <f t="shared" si="3"/>
        <v>5.333333333333333</v>
      </c>
      <c r="F45" s="19">
        <f t="shared" si="3"/>
        <v>6.8777777777777773</v>
      </c>
      <c r="G45" s="19">
        <f t="shared" si="3"/>
        <v>11.511111111111111</v>
      </c>
      <c r="H45" s="19">
        <f t="shared" si="3"/>
        <v>5.4444444444444446</v>
      </c>
      <c r="I45" s="19">
        <f t="shared" si="3"/>
        <v>0.26666666666666672</v>
      </c>
      <c r="J45" s="19">
        <f t="shared" si="3"/>
        <v>0</v>
      </c>
      <c r="K45" s="19">
        <f t="shared" si="3"/>
        <v>1.8333333333333333</v>
      </c>
      <c r="L45" s="19">
        <f t="shared" si="3"/>
        <v>0</v>
      </c>
      <c r="M45" s="19">
        <f t="shared" si="3"/>
        <v>3.5999999999999996</v>
      </c>
      <c r="N45" s="19">
        <f t="shared" si="3"/>
        <v>6.6777777777777771</v>
      </c>
      <c r="O45" s="19">
        <f t="shared" si="3"/>
        <v>20.87777777777778</v>
      </c>
      <c r="P45" s="19">
        <f t="shared" si="3"/>
        <v>1.8555555555555554</v>
      </c>
      <c r="Q45" s="19">
        <f t="shared" si="3"/>
        <v>0</v>
      </c>
      <c r="R45" s="19">
        <f t="shared" si="3"/>
        <v>0</v>
      </c>
      <c r="S45" s="19">
        <f t="shared" si="3"/>
        <v>0</v>
      </c>
      <c r="T45" s="19">
        <f t="shared" si="3"/>
        <v>5.0222222222222221</v>
      </c>
      <c r="U45" s="19">
        <f t="shared" si="3"/>
        <v>41.722222222222229</v>
      </c>
      <c r="V45" s="19">
        <f t="shared" si="3"/>
        <v>5</v>
      </c>
      <c r="W45" s="19">
        <f t="shared" si="3"/>
        <v>0.2</v>
      </c>
      <c r="X45" s="19">
        <f t="shared" si="3"/>
        <v>0</v>
      </c>
      <c r="Y45" s="19">
        <f t="shared" si="3"/>
        <v>0</v>
      </c>
      <c r="Z45" s="19">
        <f t="shared" si="3"/>
        <v>0</v>
      </c>
      <c r="AA45" s="19">
        <f t="shared" si="3"/>
        <v>10.811111111111112</v>
      </c>
      <c r="AB45" s="19">
        <f t="shared" si="3"/>
        <v>14.299999999999999</v>
      </c>
      <c r="AC45" s="19">
        <f t="shared" si="3"/>
        <v>26.111111111111111</v>
      </c>
      <c r="AD45" s="19">
        <f t="shared" si="3"/>
        <v>2.4888888888888889</v>
      </c>
      <c r="AE45" s="19">
        <f t="shared" si="3"/>
        <v>28.588888888888889</v>
      </c>
      <c r="AF45" s="19">
        <f t="shared" si="3"/>
        <v>22.93333333333333</v>
      </c>
      <c r="AG45" s="19">
        <f>AVERAGE(AG36:AG44)</f>
        <v>241.28888888888889</v>
      </c>
      <c r="AH45" s="13"/>
      <c r="AJ45" s="14"/>
      <c r="AK45" s="14"/>
    </row>
    <row r="46" spans="1:37" x14ac:dyDescent="0.2">
      <c r="A46" s="23" t="s">
        <v>36</v>
      </c>
      <c r="B46" s="24">
        <f>AVERAGE(B36:B44,B32:B34,B29:B30,B17:B27,B8:B15)</f>
        <v>4.3606060606060595</v>
      </c>
      <c r="C46" s="24">
        <f t="shared" ref="C46:AF46" si="4">AVERAGE(C36:C44,C32:C34,C29:C30,C17:C27,C8:C15)</f>
        <v>11.037878787878785</v>
      </c>
      <c r="D46" s="24">
        <f t="shared" si="4"/>
        <v>2.3060606060606061</v>
      </c>
      <c r="E46" s="24">
        <f>AVERAGE(E36:E44,E32:E34,E29:E30,E17:E27,E8:E15)</f>
        <v>4.3090909090909095</v>
      </c>
      <c r="F46" s="24">
        <f t="shared" si="4"/>
        <v>6.4969696969696971</v>
      </c>
      <c r="G46" s="24">
        <f t="shared" si="4"/>
        <v>5.5090909090909079</v>
      </c>
      <c r="H46" s="24">
        <f t="shared" si="4"/>
        <v>5.6909090909090905</v>
      </c>
      <c r="I46" s="24">
        <f t="shared" si="4"/>
        <v>0.19090909090909094</v>
      </c>
      <c r="J46" s="24">
        <f t="shared" si="4"/>
        <v>0</v>
      </c>
      <c r="K46" s="24">
        <f t="shared" si="4"/>
        <v>1.8696969696969696</v>
      </c>
      <c r="L46" s="24">
        <f t="shared" si="4"/>
        <v>0</v>
      </c>
      <c r="M46" s="24">
        <f t="shared" si="4"/>
        <v>10.739393939393938</v>
      </c>
      <c r="N46" s="24">
        <f t="shared" si="4"/>
        <v>6.4757575757575765</v>
      </c>
      <c r="O46" s="24">
        <f t="shared" si="4"/>
        <v>26.630303030303029</v>
      </c>
      <c r="P46" s="24">
        <f t="shared" si="4"/>
        <v>2.4393939393939394</v>
      </c>
      <c r="Q46" s="24">
        <f t="shared" si="4"/>
        <v>0</v>
      </c>
      <c r="R46" s="24">
        <f t="shared" si="4"/>
        <v>0</v>
      </c>
      <c r="S46" s="24">
        <f t="shared" si="4"/>
        <v>0</v>
      </c>
      <c r="T46" s="24">
        <f t="shared" si="4"/>
        <v>4.1818181818181808</v>
      </c>
      <c r="U46" s="113">
        <f t="shared" si="4"/>
        <v>39.592727272727274</v>
      </c>
      <c r="V46" s="113">
        <f t="shared" si="4"/>
        <v>6.6212121212121229</v>
      </c>
      <c r="W46" s="113">
        <f t="shared" si="4"/>
        <v>0.36363636363636365</v>
      </c>
      <c r="X46" s="113">
        <f t="shared" si="4"/>
        <v>0</v>
      </c>
      <c r="Y46" s="113">
        <f t="shared" si="4"/>
        <v>0</v>
      </c>
      <c r="Z46" s="113">
        <f t="shared" si="4"/>
        <v>0</v>
      </c>
      <c r="AA46" s="113">
        <f t="shared" si="4"/>
        <v>6.9787878787878812</v>
      </c>
      <c r="AB46" s="113">
        <f t="shared" si="4"/>
        <v>20.427272727272729</v>
      </c>
      <c r="AC46" s="113">
        <f t="shared" si="4"/>
        <v>23.926060606060606</v>
      </c>
      <c r="AD46" s="113">
        <f t="shared" si="4"/>
        <v>2.5242424242424235</v>
      </c>
      <c r="AE46" s="113">
        <f t="shared" si="4"/>
        <v>12.71818181818182</v>
      </c>
      <c r="AF46" s="113">
        <f t="shared" si="4"/>
        <v>15.107575757575757</v>
      </c>
      <c r="AG46" s="113">
        <f>SUM(B46:AF46)</f>
        <v>220.49757575757576</v>
      </c>
      <c r="AH46" s="13"/>
      <c r="AJ46" s="25"/>
      <c r="AK46" s="26"/>
    </row>
    <row r="47" spans="1:37" x14ac:dyDescent="0.2">
      <c r="A47" s="88" t="s">
        <v>37</v>
      </c>
      <c r="B47" s="27">
        <v>2</v>
      </c>
      <c r="C47" s="27"/>
      <c r="D47" s="27"/>
      <c r="E47" s="27"/>
      <c r="F47" s="27"/>
      <c r="G47" s="27">
        <v>1</v>
      </c>
      <c r="H47" s="27">
        <v>1</v>
      </c>
      <c r="I47" s="27"/>
      <c r="J47" s="27"/>
      <c r="K47" s="27">
        <v>1</v>
      </c>
      <c r="L47" s="27"/>
      <c r="M47" s="27">
        <v>17</v>
      </c>
      <c r="N47" s="27">
        <v>11</v>
      </c>
      <c r="O47" s="27">
        <v>15</v>
      </c>
      <c r="P47" s="27">
        <v>3</v>
      </c>
      <c r="Q47" s="27"/>
      <c r="R47" s="27"/>
      <c r="S47" s="27"/>
      <c r="T47" s="112">
        <v>5</v>
      </c>
      <c r="U47" s="115">
        <v>52</v>
      </c>
      <c r="V47" s="114"/>
      <c r="W47" s="114"/>
      <c r="X47" s="114"/>
      <c r="Y47" s="114"/>
      <c r="Z47" s="114"/>
      <c r="AA47" s="114">
        <v>8</v>
      </c>
      <c r="AB47" s="114">
        <v>17</v>
      </c>
      <c r="AC47" s="114">
        <v>23</v>
      </c>
      <c r="AD47" s="114"/>
      <c r="AE47" s="114">
        <v>24</v>
      </c>
      <c r="AF47" s="114">
        <v>13</v>
      </c>
      <c r="AG47" s="114">
        <f>SUM(B47:AF47)</f>
        <v>193</v>
      </c>
      <c r="AH47" s="13"/>
      <c r="AJ47" s="28"/>
      <c r="AK47" s="26"/>
    </row>
    <row r="48" spans="1:37" ht="15.75" x14ac:dyDescent="0.25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</row>
    <row r="49" spans="1:35" x14ac:dyDescent="0.2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</row>
    <row r="51" spans="1:35" x14ac:dyDescent="0.2">
      <c r="T51" s="87"/>
    </row>
    <row r="52" spans="1:35" x14ac:dyDescent="0.2">
      <c r="S52" s="36"/>
      <c r="T52" s="36"/>
      <c r="U52" s="36"/>
      <c r="V52" s="36"/>
      <c r="W52" s="36"/>
      <c r="AH52" s="30"/>
      <c r="AI52" s="30"/>
    </row>
    <row r="53" spans="1:35" x14ac:dyDescent="0.2">
      <c r="AG53" s="31"/>
      <c r="AH53" s="31"/>
      <c r="AI53" s="30"/>
    </row>
    <row r="54" spans="1:35" x14ac:dyDescent="0.2">
      <c r="E54" s="87">
        <f>SUM(B46:T46)</f>
        <v>92.237878787878785</v>
      </c>
      <c r="AG54" s="32"/>
      <c r="AH54" s="33"/>
      <c r="AI54" s="30"/>
    </row>
    <row r="55" spans="1:35" x14ac:dyDescent="0.2">
      <c r="AG55" s="32"/>
      <c r="AH55" s="33"/>
      <c r="AI55" s="30"/>
    </row>
    <row r="56" spans="1:35" x14ac:dyDescent="0.2">
      <c r="AG56" s="32"/>
      <c r="AH56" s="33"/>
      <c r="AI56" s="30"/>
    </row>
    <row r="57" spans="1:35" x14ac:dyDescent="0.2">
      <c r="AG57" s="32"/>
      <c r="AH57" s="33"/>
      <c r="AI57" s="30"/>
    </row>
    <row r="58" spans="1:35" x14ac:dyDescent="0.2">
      <c r="AG58" s="32"/>
      <c r="AH58" s="33"/>
      <c r="AI58" s="30"/>
    </row>
    <row r="59" spans="1:35" x14ac:dyDescent="0.2">
      <c r="AG59" s="32"/>
      <c r="AH59" s="33"/>
      <c r="AI59" s="30"/>
    </row>
    <row r="60" spans="1:35" x14ac:dyDescent="0.2">
      <c r="AG60" s="34"/>
      <c r="AH60" s="31"/>
      <c r="AI60" s="30"/>
    </row>
    <row r="61" spans="1:35" x14ac:dyDescent="0.2">
      <c r="AG61" s="34"/>
      <c r="AH61" s="31"/>
      <c r="AI61" s="30"/>
    </row>
    <row r="62" spans="1:35" x14ac:dyDescent="0.2">
      <c r="AG62" s="32"/>
      <c r="AH62" s="33"/>
      <c r="AI62" s="30"/>
    </row>
    <row r="63" spans="1:35" x14ac:dyDescent="0.2">
      <c r="AG63" s="32"/>
      <c r="AH63" s="33"/>
      <c r="AI63" s="30"/>
    </row>
    <row r="64" spans="1:35" x14ac:dyDescent="0.2">
      <c r="AG64" s="32"/>
      <c r="AH64" s="33"/>
      <c r="AI64" s="30"/>
    </row>
    <row r="65" spans="33:35" x14ac:dyDescent="0.2">
      <c r="AG65" s="32"/>
      <c r="AH65" s="33"/>
      <c r="AI65" s="30"/>
    </row>
    <row r="66" spans="33:35" x14ac:dyDescent="0.2">
      <c r="AG66" s="32"/>
      <c r="AH66" s="33"/>
      <c r="AI66" s="30"/>
    </row>
    <row r="67" spans="33:35" x14ac:dyDescent="0.2">
      <c r="AG67" s="32"/>
      <c r="AH67" s="33"/>
      <c r="AI67" s="30"/>
    </row>
    <row r="68" spans="33:35" x14ac:dyDescent="0.2">
      <c r="AG68" s="32"/>
      <c r="AH68" s="33"/>
      <c r="AI68" s="30"/>
    </row>
    <row r="69" spans="33:35" x14ac:dyDescent="0.2">
      <c r="AG69" s="32"/>
      <c r="AH69" s="33"/>
      <c r="AI69" s="30"/>
    </row>
    <row r="70" spans="33:35" x14ac:dyDescent="0.2">
      <c r="AG70" s="32"/>
      <c r="AH70" s="33"/>
      <c r="AI70" s="30"/>
    </row>
    <row r="71" spans="33:35" x14ac:dyDescent="0.2">
      <c r="AG71" s="32"/>
      <c r="AH71" s="33"/>
      <c r="AI71" s="30"/>
    </row>
    <row r="72" spans="33:35" x14ac:dyDescent="0.2">
      <c r="AG72" s="32"/>
      <c r="AH72" s="33"/>
      <c r="AI72" s="30"/>
    </row>
    <row r="73" spans="33:35" x14ac:dyDescent="0.2">
      <c r="AG73" s="34"/>
      <c r="AH73" s="31"/>
      <c r="AI73" s="30"/>
    </row>
    <row r="74" spans="33:35" x14ac:dyDescent="0.2">
      <c r="AG74" s="32"/>
      <c r="AH74" s="33"/>
      <c r="AI74" s="30"/>
    </row>
    <row r="75" spans="33:35" x14ac:dyDescent="0.2">
      <c r="AG75" s="32"/>
      <c r="AH75" s="33"/>
      <c r="AI75" s="30"/>
    </row>
    <row r="76" spans="33:35" x14ac:dyDescent="0.2">
      <c r="AG76" s="34"/>
      <c r="AH76" s="31"/>
      <c r="AI76" s="30"/>
    </row>
    <row r="77" spans="33:35" x14ac:dyDescent="0.2">
      <c r="AG77" s="32"/>
      <c r="AH77" s="33"/>
      <c r="AI77" s="30"/>
    </row>
    <row r="78" spans="33:35" x14ac:dyDescent="0.2">
      <c r="AG78" s="32"/>
      <c r="AH78" s="33"/>
      <c r="AI78" s="30"/>
    </row>
    <row r="79" spans="33:35" x14ac:dyDescent="0.2">
      <c r="AG79" s="32"/>
      <c r="AH79" s="33"/>
      <c r="AI79" s="30"/>
    </row>
    <row r="80" spans="33:35" x14ac:dyDescent="0.2">
      <c r="AG80" s="34"/>
      <c r="AH80" s="31"/>
      <c r="AI80" s="30"/>
    </row>
    <row r="81" spans="33:35" x14ac:dyDescent="0.2">
      <c r="AG81" s="32"/>
      <c r="AH81" s="33"/>
      <c r="AI81" s="30"/>
    </row>
    <row r="82" spans="33:35" x14ac:dyDescent="0.2">
      <c r="AG82" s="32"/>
      <c r="AH82" s="33"/>
      <c r="AI82" s="30"/>
    </row>
    <row r="83" spans="33:35" x14ac:dyDescent="0.2">
      <c r="AG83" s="32"/>
      <c r="AH83" s="33"/>
      <c r="AI83" s="30"/>
    </row>
    <row r="84" spans="33:35" x14ac:dyDescent="0.2">
      <c r="AG84" s="32"/>
      <c r="AH84" s="33"/>
      <c r="AI84" s="30"/>
    </row>
    <row r="85" spans="33:35" x14ac:dyDescent="0.2">
      <c r="AG85" s="32"/>
      <c r="AH85" s="33"/>
      <c r="AI85" s="30"/>
    </row>
    <row r="86" spans="33:35" x14ac:dyDescent="0.2">
      <c r="AG86" s="32"/>
      <c r="AH86" s="33"/>
      <c r="AI86" s="30"/>
    </row>
    <row r="87" spans="33:35" x14ac:dyDescent="0.2">
      <c r="AG87" s="32"/>
      <c r="AH87" s="33"/>
      <c r="AI87" s="30"/>
    </row>
    <row r="88" spans="33:35" x14ac:dyDescent="0.2">
      <c r="AG88" s="32"/>
      <c r="AH88" s="33"/>
      <c r="AI88" s="30"/>
    </row>
    <row r="89" spans="33:35" x14ac:dyDescent="0.2">
      <c r="AG89" s="34"/>
      <c r="AH89" s="35"/>
      <c r="AI89" s="30"/>
    </row>
    <row r="90" spans="33:35" x14ac:dyDescent="0.2">
      <c r="AG90" s="34"/>
      <c r="AH90" s="35"/>
      <c r="AI90" s="30"/>
    </row>
    <row r="91" spans="33:35" x14ac:dyDescent="0.2">
      <c r="AH91" s="30"/>
      <c r="AI91" s="30"/>
    </row>
    <row r="92" spans="33:35" x14ac:dyDescent="0.2">
      <c r="AH92" s="30"/>
      <c r="AI92" s="30"/>
    </row>
    <row r="93" spans="33:35" x14ac:dyDescent="0.2">
      <c r="AH93" s="30"/>
      <c r="AI93" s="30"/>
    </row>
  </sheetData>
  <mergeCells count="7">
    <mergeCell ref="AJ6:AK6"/>
    <mergeCell ref="A48:AG48"/>
    <mergeCell ref="A49:AG49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4" zoomScale="95" workbookViewId="0">
      <selection activeCell="E34" sqref="E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7" t="s">
        <v>95</v>
      </c>
      <c r="B1" s="127"/>
      <c r="C1" s="127"/>
      <c r="D1" s="127"/>
      <c r="E1" s="127"/>
      <c r="F1" s="127"/>
    </row>
    <row r="2" spans="1:18" x14ac:dyDescent="0.2">
      <c r="F2" s="37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7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0.8</v>
      </c>
      <c r="F4" s="12">
        <f t="shared" ref="F4:F11" si="0">B4+C4+D4+E4</f>
        <v>0.8</v>
      </c>
      <c r="G4" s="38"/>
      <c r="H4" s="37"/>
      <c r="I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0.8</v>
      </c>
      <c r="F5" s="12">
        <f t="shared" si="0"/>
        <v>0.8</v>
      </c>
      <c r="G5" s="38"/>
      <c r="H5" s="37"/>
      <c r="I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0"/>
      <c r="H6" s="37"/>
      <c r="I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0.6</v>
      </c>
      <c r="F7" s="12">
        <f t="shared" si="0"/>
        <v>0.6</v>
      </c>
      <c r="G7" s="38"/>
      <c r="H7" s="37"/>
      <c r="I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1.8</v>
      </c>
      <c r="E8" s="12">
        <v>0.4</v>
      </c>
      <c r="F8" s="12">
        <f t="shared" si="0"/>
        <v>2.2000000000000002</v>
      </c>
      <c r="G8" s="38"/>
      <c r="H8" s="37"/>
      <c r="I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7"/>
      <c r="I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0.5</v>
      </c>
      <c r="F10" s="12">
        <f t="shared" si="0"/>
        <v>0.5</v>
      </c>
      <c r="G10" s="38"/>
      <c r="H10" s="37"/>
      <c r="I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86">
        <v>0</v>
      </c>
      <c r="E11" s="86">
        <v>0.5</v>
      </c>
      <c r="F11" s="12">
        <f t="shared" si="0"/>
        <v>0.5</v>
      </c>
      <c r="G11" s="38"/>
      <c r="H11" s="37"/>
      <c r="I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0.22500000000000001</v>
      </c>
      <c r="E12" s="43">
        <f>AVERAGE(E4:E11)</f>
        <v>0.45</v>
      </c>
      <c r="F12" s="43">
        <f>AVERAGE(F4:F11)</f>
        <v>0.67500000000000004</v>
      </c>
      <c r="G12" s="37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13.8</v>
      </c>
      <c r="E13" s="12">
        <v>1</v>
      </c>
      <c r="F13" s="12">
        <f t="shared" ref="F13:F23" si="1">B13+C13+D13+E13</f>
        <v>14.8</v>
      </c>
      <c r="G13" s="38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0.3</v>
      </c>
      <c r="F14" s="12">
        <f t="shared" si="1"/>
        <v>0.3</v>
      </c>
      <c r="G14" s="38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0.6</v>
      </c>
      <c r="F15" s="12">
        <f t="shared" si="1"/>
        <v>0.6</v>
      </c>
      <c r="G15" s="38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7.4</v>
      </c>
      <c r="E16" s="12">
        <v>0.4</v>
      </c>
      <c r="F16" s="12">
        <f t="shared" si="1"/>
        <v>7.8000000000000007</v>
      </c>
      <c r="G16" s="38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18" t="s">
        <v>14</v>
      </c>
      <c r="B17" s="119">
        <v>0</v>
      </c>
      <c r="C17" s="119">
        <v>0</v>
      </c>
      <c r="D17" s="119">
        <v>27.4</v>
      </c>
      <c r="E17" s="119">
        <v>0</v>
      </c>
      <c r="F17" s="119">
        <f t="shared" si="1"/>
        <v>27.4</v>
      </c>
      <c r="G17" s="38"/>
      <c r="H17" s="111"/>
      <c r="I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10">
        <v>0</v>
      </c>
      <c r="E18" s="12">
        <v>0.4</v>
      </c>
      <c r="F18" s="12">
        <f t="shared" si="1"/>
        <v>0.4</v>
      </c>
      <c r="G18" s="38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18" t="s">
        <v>16</v>
      </c>
      <c r="B19" s="119">
        <v>0</v>
      </c>
      <c r="C19" s="119">
        <v>0</v>
      </c>
      <c r="D19" s="119">
        <v>32.799999999999997</v>
      </c>
      <c r="E19" s="119">
        <v>0</v>
      </c>
      <c r="F19" s="119">
        <f t="shared" si="1"/>
        <v>32.799999999999997</v>
      </c>
      <c r="G19" s="38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5.2</v>
      </c>
      <c r="E20" s="12">
        <v>0.5</v>
      </c>
      <c r="F20" s="12">
        <f t="shared" si="1"/>
        <v>5.7</v>
      </c>
      <c r="G20" s="38"/>
      <c r="H20" s="37"/>
      <c r="I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1.6</v>
      </c>
      <c r="E21" s="12">
        <v>0.8</v>
      </c>
      <c r="F21" s="12">
        <f t="shared" si="1"/>
        <v>2.4000000000000004</v>
      </c>
      <c r="G21" s="38"/>
      <c r="H21" s="37"/>
      <c r="I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0.7</v>
      </c>
      <c r="F22" s="12">
        <f t="shared" si="1"/>
        <v>0.7</v>
      </c>
      <c r="G22" s="38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10">
        <v>0</v>
      </c>
      <c r="E23" s="12">
        <v>1.2</v>
      </c>
      <c r="F23" s="12">
        <f t="shared" si="1"/>
        <v>1.2</v>
      </c>
      <c r="G23" s="38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8.0181818181818176</v>
      </c>
      <c r="E24" s="44">
        <f>AVERAGE(E13:E23)</f>
        <v>0.53636363636363638</v>
      </c>
      <c r="F24" s="44">
        <f>AVERAGE(F13:F23)</f>
        <v>8.5545454545454547</v>
      </c>
      <c r="G24" s="38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51">
        <v>0</v>
      </c>
      <c r="D25" s="12">
        <v>0</v>
      </c>
      <c r="E25" s="12">
        <v>1</v>
      </c>
      <c r="F25" s="12">
        <f>B25+C25+D25+E25</f>
        <v>1</v>
      </c>
      <c r="G25" s="38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0.8</v>
      </c>
      <c r="F26" s="12">
        <f>B26+C26+D26+E26</f>
        <v>0.8</v>
      </c>
      <c r="G26" s="38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0.9</v>
      </c>
      <c r="F27" s="44">
        <f>AVERAGE(F25:F26)</f>
        <v>0.9</v>
      </c>
      <c r="G27" s="38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0.8</v>
      </c>
      <c r="F29" s="12">
        <f>B29+C29+D29+E29</f>
        <v>0.8</v>
      </c>
      <c r="G29" s="38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0.26666666666666666</v>
      </c>
      <c r="F31" s="44">
        <f>AVERAGE(F28:F30)</f>
        <v>0.26666666666666666</v>
      </c>
      <c r="G31" s="38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7"/>
      <c r="I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18" t="s">
        <v>30</v>
      </c>
      <c r="B34" s="119">
        <v>0</v>
      </c>
      <c r="C34" s="119">
        <v>0</v>
      </c>
      <c r="D34" s="119">
        <v>32.4</v>
      </c>
      <c r="E34" s="119">
        <v>0</v>
      </c>
      <c r="F34" s="119">
        <f t="shared" si="2"/>
        <v>32.4</v>
      </c>
      <c r="G34" s="38"/>
      <c r="H34" s="37"/>
      <c r="I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4.2</v>
      </c>
      <c r="E35" s="12">
        <v>1.4</v>
      </c>
      <c r="F35" s="12">
        <f t="shared" si="2"/>
        <v>5.6</v>
      </c>
      <c r="G35" s="38"/>
      <c r="H35" s="37"/>
      <c r="I35" s="37"/>
    </row>
    <row r="36" spans="1:18" x14ac:dyDescent="0.2">
      <c r="A36" s="16" t="s">
        <v>46</v>
      </c>
      <c r="B36" s="12">
        <v>0</v>
      </c>
      <c r="C36" s="12">
        <v>0</v>
      </c>
      <c r="D36" s="12">
        <v>1</v>
      </c>
      <c r="E36" s="12">
        <v>0</v>
      </c>
      <c r="F36" s="12">
        <f t="shared" si="2"/>
        <v>1</v>
      </c>
      <c r="G36" s="38"/>
      <c r="H36" s="37"/>
      <c r="I36" s="37"/>
    </row>
    <row r="37" spans="1:18" x14ac:dyDescent="0.2">
      <c r="A37" s="16" t="s">
        <v>32</v>
      </c>
      <c r="B37" s="12">
        <v>0</v>
      </c>
      <c r="C37" s="12">
        <v>0</v>
      </c>
      <c r="D37" s="12">
        <v>2</v>
      </c>
      <c r="E37" s="12">
        <v>0</v>
      </c>
      <c r="F37" s="12">
        <f t="shared" si="2"/>
        <v>2</v>
      </c>
      <c r="G37" s="38"/>
      <c r="H37" s="37"/>
      <c r="I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0.8</v>
      </c>
      <c r="F38" s="12">
        <f t="shared" si="2"/>
        <v>0.8</v>
      </c>
      <c r="G38" s="38"/>
      <c r="H38" s="37"/>
      <c r="I38" s="37"/>
    </row>
    <row r="39" spans="1:18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38"/>
      <c r="H39" s="37"/>
      <c r="I39" s="37"/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38"/>
      <c r="H40" s="37"/>
      <c r="I40" s="37"/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4.4000000000000004</v>
      </c>
      <c r="E41" s="44">
        <f>AVERAGE(E32:E40)</f>
        <v>0.24444444444444446</v>
      </c>
      <c r="F41" s="44">
        <f>AVERAGE(F32:F40)</f>
        <v>4.6444444444444439</v>
      </c>
      <c r="G41" s="38"/>
      <c r="H41" s="37"/>
      <c r="I41" s="60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3.9272727272727264</v>
      </c>
      <c r="E42" s="47">
        <f>AVERAGE(E4:E11,E13:E23,E25:E26,E28:E30,E32:E40)</f>
        <v>0.43333333333333335</v>
      </c>
      <c r="F42" s="47">
        <f>AVERAGE(F4:F11,F13:F23,F25:F26,F28:F30,F32:F40)</f>
        <v>4.3606060606060604</v>
      </c>
      <c r="G42" s="38"/>
    </row>
    <row r="43" spans="1:18" x14ac:dyDescent="0.2">
      <c r="A43" s="48"/>
    </row>
    <row r="44" spans="1:18" x14ac:dyDescent="0.2">
      <c r="A44" s="33"/>
      <c r="B44" s="35"/>
      <c r="C44" s="35"/>
      <c r="D44" s="35"/>
      <c r="E44" s="35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16" sqref="K1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96</v>
      </c>
      <c r="B1" s="127"/>
      <c r="C1" s="127"/>
      <c r="D1" s="127"/>
      <c r="E1" s="127"/>
      <c r="F1" s="127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0.2</v>
      </c>
      <c r="E4" s="12">
        <v>3.2</v>
      </c>
      <c r="F4" s="12">
        <f t="shared" ref="F4:F11" si="0">B4+C4+D4+E4</f>
        <v>3.4000000000000004</v>
      </c>
      <c r="G4" s="37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0.2</v>
      </c>
      <c r="E5" s="12">
        <v>6</v>
      </c>
      <c r="F5" s="12">
        <f t="shared" si="0"/>
        <v>6.2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2</v>
      </c>
      <c r="E6" s="12">
        <v>3</v>
      </c>
      <c r="F6" s="12">
        <f t="shared" si="0"/>
        <v>5</v>
      </c>
      <c r="G6" s="37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1.8</v>
      </c>
      <c r="E7" s="12">
        <v>5.4</v>
      </c>
      <c r="F7" s="12">
        <f t="shared" si="0"/>
        <v>7.2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4</v>
      </c>
      <c r="F8" s="12">
        <f t="shared" si="0"/>
        <v>4</v>
      </c>
      <c r="G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11</v>
      </c>
      <c r="F9" s="12">
        <f t="shared" si="0"/>
        <v>11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4.8</v>
      </c>
      <c r="F10" s="12">
        <f t="shared" si="0"/>
        <v>4.8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1.2</v>
      </c>
      <c r="E11" s="12">
        <v>4</v>
      </c>
      <c r="F11" s="12">
        <f t="shared" si="0"/>
        <v>5.2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0.67500000000000004</v>
      </c>
      <c r="E12" s="43">
        <f>AVERAGE(E4:E11)</f>
        <v>5.1749999999999998</v>
      </c>
      <c r="F12" s="43">
        <f>AVERAGE(F4:F11)</f>
        <v>5.85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6.4</v>
      </c>
      <c r="E13" s="12">
        <v>5.6</v>
      </c>
      <c r="F13" s="12">
        <f t="shared" ref="F13:F23" si="1">B13+C13+D13+E13</f>
        <v>12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18" t="s">
        <v>11</v>
      </c>
      <c r="B14" s="119">
        <v>0</v>
      </c>
      <c r="C14" s="119">
        <v>0</v>
      </c>
      <c r="D14" s="119">
        <v>15.8</v>
      </c>
      <c r="E14" s="119">
        <v>6.25</v>
      </c>
      <c r="F14" s="119">
        <f t="shared" si="1"/>
        <v>22.05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4.5999999999999996</v>
      </c>
      <c r="E15" s="12">
        <v>3</v>
      </c>
      <c r="F15" s="12">
        <f t="shared" si="1"/>
        <v>7.6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18" t="s">
        <v>13</v>
      </c>
      <c r="B16" s="119">
        <v>0</v>
      </c>
      <c r="C16" s="119">
        <v>0</v>
      </c>
      <c r="D16" s="119">
        <v>12.5</v>
      </c>
      <c r="E16" s="119">
        <v>4</v>
      </c>
      <c r="F16" s="119">
        <f t="shared" si="1"/>
        <v>16.5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6.5</v>
      </c>
      <c r="E17" s="12">
        <v>3</v>
      </c>
      <c r="F17" s="12">
        <f t="shared" si="1"/>
        <v>9.5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7.4</v>
      </c>
      <c r="E18" s="12">
        <v>7.2</v>
      </c>
      <c r="F18" s="12">
        <f t="shared" si="1"/>
        <v>14.600000000000001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4.5999999999999996</v>
      </c>
      <c r="E19" s="12">
        <v>5</v>
      </c>
      <c r="F19" s="12">
        <f t="shared" si="1"/>
        <v>9.6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18" t="s">
        <v>17</v>
      </c>
      <c r="B20" s="119">
        <v>0</v>
      </c>
      <c r="C20" s="119">
        <v>0</v>
      </c>
      <c r="D20" s="119">
        <v>27</v>
      </c>
      <c r="E20" s="119">
        <v>7.5</v>
      </c>
      <c r="F20" s="119">
        <f t="shared" si="1"/>
        <v>34.5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12.6</v>
      </c>
      <c r="E21" s="12">
        <v>2.6</v>
      </c>
      <c r="F21" s="12">
        <f t="shared" si="1"/>
        <v>15.2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12.5</v>
      </c>
      <c r="E22" s="12">
        <v>3.3</v>
      </c>
      <c r="F22" s="12">
        <f t="shared" si="1"/>
        <v>15.8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6.5</v>
      </c>
      <c r="E23" s="12">
        <v>3</v>
      </c>
      <c r="F23" s="12">
        <f t="shared" si="1"/>
        <v>9.5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10.581818181818182</v>
      </c>
      <c r="E24" s="44">
        <f>AVERAGE(E13:E23)</f>
        <v>4.586363636363636</v>
      </c>
      <c r="F24" s="44">
        <f>AVERAGE(F13:F23)</f>
        <v>15.168181818181818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2.8</v>
      </c>
      <c r="E25" s="12">
        <v>4.4000000000000004</v>
      </c>
      <c r="F25" s="12">
        <f>B25+C25+D25+E25</f>
        <v>7.2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3.2</v>
      </c>
      <c r="E26" s="12">
        <v>4.4000000000000004</v>
      </c>
      <c r="F26" s="12">
        <f>B26+C26+D26+E26</f>
        <v>7.6000000000000005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3</v>
      </c>
      <c r="E27" s="43">
        <f>AVERAGE(E25:E26)</f>
        <v>4.4000000000000004</v>
      </c>
      <c r="F27" s="44">
        <f>AVERAGE(F25:F26)</f>
        <v>7.4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5.4</v>
      </c>
      <c r="E28" s="12">
        <v>3.6</v>
      </c>
      <c r="F28" s="12">
        <f>B28+C28+D28+E28</f>
        <v>9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0.2</v>
      </c>
      <c r="E29" s="12">
        <v>4</v>
      </c>
      <c r="F29" s="12">
        <f>B29+C29+D29+E29</f>
        <v>4.2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0.5</v>
      </c>
      <c r="E30" s="12">
        <v>4</v>
      </c>
      <c r="F30" s="12">
        <f>B30+C30+D30+E30</f>
        <v>4.5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102" t="s">
        <v>28</v>
      </c>
      <c r="B31" s="103">
        <f>AVERAGE(B28:B30)</f>
        <v>0</v>
      </c>
      <c r="C31" s="103">
        <f>AVERAGE(C28:C30)</f>
        <v>0</v>
      </c>
      <c r="D31" s="103">
        <f>AVERAGE(D28:D30)</f>
        <v>2.0333333333333337</v>
      </c>
      <c r="E31" s="103">
        <f>AVERAGE(E28:E30)</f>
        <v>3.8666666666666667</v>
      </c>
      <c r="F31" s="104">
        <f>AVERAGE(F28:F30)</f>
        <v>5.8999999999999995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6.8</v>
      </c>
      <c r="E32" s="12">
        <v>4</v>
      </c>
      <c r="F32" s="12">
        <f t="shared" ref="F32:F40" si="2">B32+C32+D32+E32</f>
        <v>10.8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4.4000000000000004</v>
      </c>
      <c r="E33" s="12">
        <v>7.4</v>
      </c>
      <c r="F33" s="12">
        <f t="shared" si="2"/>
        <v>11.8</v>
      </c>
      <c r="G33" s="82"/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3</v>
      </c>
      <c r="F34" s="12">
        <f t="shared" si="2"/>
        <v>3</v>
      </c>
      <c r="G34" s="82"/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3.6</v>
      </c>
      <c r="E35" s="12">
        <v>4.8</v>
      </c>
      <c r="F35" s="12">
        <f t="shared" si="2"/>
        <v>8.4</v>
      </c>
      <c r="G35" s="82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5</v>
      </c>
      <c r="E36" s="12">
        <v>3.5</v>
      </c>
      <c r="F36" s="12">
        <f t="shared" si="2"/>
        <v>8.5</v>
      </c>
      <c r="G36" s="64"/>
    </row>
    <row r="37" spans="1:18" x14ac:dyDescent="0.2">
      <c r="A37" s="118" t="s">
        <v>32</v>
      </c>
      <c r="B37" s="119">
        <v>0</v>
      </c>
      <c r="C37" s="119">
        <v>0</v>
      </c>
      <c r="D37" s="119">
        <v>14.4</v>
      </c>
      <c r="E37" s="119">
        <v>6.6</v>
      </c>
      <c r="F37" s="119">
        <f t="shared" si="2"/>
        <v>21</v>
      </c>
      <c r="G37" s="64"/>
    </row>
    <row r="38" spans="1:18" x14ac:dyDescent="0.2">
      <c r="A38" s="16" t="s">
        <v>33</v>
      </c>
      <c r="B38" s="12">
        <v>0</v>
      </c>
      <c r="C38" s="12">
        <v>0</v>
      </c>
      <c r="D38" s="12">
        <v>4</v>
      </c>
      <c r="E38" s="12">
        <v>3.8</v>
      </c>
      <c r="F38" s="12">
        <f t="shared" si="2"/>
        <v>7.8</v>
      </c>
      <c r="G38" s="64"/>
    </row>
    <row r="39" spans="1:18" s="6" customFormat="1" x14ac:dyDescent="0.2">
      <c r="A39" s="118" t="s">
        <v>44</v>
      </c>
      <c r="B39" s="119">
        <v>0</v>
      </c>
      <c r="C39" s="119">
        <v>0</v>
      </c>
      <c r="D39" s="119">
        <v>30.8</v>
      </c>
      <c r="E39" s="119">
        <v>1.8</v>
      </c>
      <c r="F39" s="119">
        <f t="shared" si="2"/>
        <v>32.6</v>
      </c>
      <c r="G39" s="64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11</v>
      </c>
      <c r="E40" s="12">
        <v>3.2</v>
      </c>
      <c r="F40" s="12">
        <f t="shared" si="2"/>
        <v>14.2</v>
      </c>
      <c r="G40" s="64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8.8888888888888893</v>
      </c>
      <c r="E41" s="44">
        <f>AVERAGE(E32:E40)</f>
        <v>4.2333333333333325</v>
      </c>
      <c r="F41" s="44">
        <f>AVERAGE(F32:F40)</f>
        <v>13.122222222222224</v>
      </c>
      <c r="G41" s="82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6.4818181818181824</v>
      </c>
      <c r="E42" s="47">
        <f>AVERAGE(E4:E11,E13:E23,E25:E26,E28:E30,E32:E40)</f>
        <v>4.5560606060606066</v>
      </c>
      <c r="F42" s="47">
        <f>AVERAGE(F4:F11,F13:F23,F25:F26,F28:F30,F32:F40)</f>
        <v>11.037878787878785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H13" sqref="H13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27" t="s">
        <v>97</v>
      </c>
      <c r="B1" s="127"/>
      <c r="C1" s="127"/>
      <c r="D1" s="127"/>
      <c r="E1" s="127"/>
      <c r="F1" s="127"/>
    </row>
    <row r="2" spans="1:23" x14ac:dyDescent="0.2">
      <c r="A2" s="49"/>
      <c r="B2" s="6"/>
    </row>
    <row r="3" spans="1:23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</row>
    <row r="4" spans="1:23" x14ac:dyDescent="0.2">
      <c r="A4" s="16" t="s">
        <v>2</v>
      </c>
      <c r="B4" s="12">
        <v>0</v>
      </c>
      <c r="C4" s="12">
        <v>0.2</v>
      </c>
      <c r="D4" s="12">
        <v>0</v>
      </c>
      <c r="E4" s="12">
        <v>0</v>
      </c>
      <c r="F4" s="12">
        <f t="shared" ref="F4:F11" si="0">B4+C4+D4+E4</f>
        <v>0.2</v>
      </c>
      <c r="G4" s="3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  <c r="V4" s="38"/>
      <c r="W4" s="38"/>
    </row>
    <row r="5" spans="1:23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  <c r="V5" s="38"/>
      <c r="W5" s="38"/>
    </row>
    <row r="6" spans="1:23" s="1" customFormat="1" x14ac:dyDescent="0.2">
      <c r="A6" s="16" t="s">
        <v>4</v>
      </c>
      <c r="B6" s="12">
        <v>0</v>
      </c>
      <c r="C6" s="12">
        <v>0</v>
      </c>
      <c r="D6" s="12">
        <v>0.2</v>
      </c>
      <c r="E6" s="12">
        <v>0</v>
      </c>
      <c r="F6" s="12">
        <f t="shared" si="0"/>
        <v>0.2</v>
      </c>
      <c r="G6" s="61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</row>
    <row r="8" spans="1:23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</row>
    <row r="9" spans="1:23" x14ac:dyDescent="0.2">
      <c r="A9" s="16" t="s">
        <v>7</v>
      </c>
      <c r="B9" s="12">
        <v>0</v>
      </c>
      <c r="C9" s="12">
        <v>0</v>
      </c>
      <c r="D9" s="12">
        <v>1.2</v>
      </c>
      <c r="E9" s="12">
        <v>0</v>
      </c>
      <c r="F9" s="12">
        <f t="shared" si="0"/>
        <v>1.2</v>
      </c>
      <c r="G9" s="3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</row>
    <row r="10" spans="1:23" x14ac:dyDescent="0.2">
      <c r="A10" s="16" t="s">
        <v>8</v>
      </c>
      <c r="B10" s="12">
        <v>0</v>
      </c>
      <c r="C10" s="12">
        <v>0</v>
      </c>
      <c r="D10" s="12">
        <v>0.1</v>
      </c>
      <c r="E10" s="12">
        <v>0</v>
      </c>
      <c r="F10" s="12">
        <f t="shared" si="0"/>
        <v>0.1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</row>
    <row r="11" spans="1:23" x14ac:dyDescent="0.2">
      <c r="A11" s="22" t="s">
        <v>47</v>
      </c>
      <c r="B11" s="12">
        <v>0</v>
      </c>
      <c r="C11" s="12">
        <v>0</v>
      </c>
      <c r="D11" s="12">
        <v>0.2</v>
      </c>
      <c r="E11" s="12">
        <v>0</v>
      </c>
      <c r="F11" s="12">
        <f t="shared" si="0"/>
        <v>0.2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  <c r="V11" s="38"/>
      <c r="W11" s="38"/>
    </row>
    <row r="12" spans="1:23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f>AVERAGE(D4:D11)</f>
        <v>0.21249999999999999</v>
      </c>
      <c r="E12" s="43">
        <f>AVERAGE(E4:E11)</f>
        <v>0</v>
      </c>
      <c r="F12" s="43">
        <f>AVERAGE(F4:F11)</f>
        <v>0.23750000000000002</v>
      </c>
      <c r="G12" s="62"/>
      <c r="J12" s="38"/>
      <c r="K12" s="41"/>
      <c r="L12" s="41"/>
      <c r="M12" s="41"/>
      <c r="N12" s="63"/>
      <c r="O12" s="38"/>
      <c r="P12" s="38"/>
      <c r="Q12" s="38"/>
      <c r="R12" s="38"/>
      <c r="S12" s="38"/>
      <c r="T12" s="38"/>
      <c r="U12" s="38"/>
      <c r="V12" s="38"/>
      <c r="W12" s="38"/>
    </row>
    <row r="13" spans="1:23" x14ac:dyDescent="0.2">
      <c r="A13" s="118" t="s">
        <v>10</v>
      </c>
      <c r="B13" s="119">
        <v>0</v>
      </c>
      <c r="C13" s="119">
        <v>0</v>
      </c>
      <c r="D13" s="119">
        <v>7.2</v>
      </c>
      <c r="E13" s="119">
        <v>0</v>
      </c>
      <c r="F13" s="119">
        <f t="shared" ref="F13:F23" si="1">B13+C13+D13+E13</f>
        <v>7.2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</row>
    <row r="14" spans="1:23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</row>
    <row r="15" spans="1:23" x14ac:dyDescent="0.2">
      <c r="A15" s="118" t="s">
        <v>12</v>
      </c>
      <c r="B15" s="119">
        <v>0</v>
      </c>
      <c r="C15" s="119">
        <v>0.2</v>
      </c>
      <c r="D15" s="119">
        <v>9.1999999999999993</v>
      </c>
      <c r="E15" s="119">
        <v>0</v>
      </c>
      <c r="F15" s="119">
        <f t="shared" si="1"/>
        <v>9.3999999999999986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  <c r="V15" s="38"/>
      <c r="W15" s="38"/>
    </row>
    <row r="16" spans="1:23" x14ac:dyDescent="0.2">
      <c r="A16" s="118" t="s">
        <v>13</v>
      </c>
      <c r="B16" s="119">
        <v>0</v>
      </c>
      <c r="C16" s="119">
        <v>0</v>
      </c>
      <c r="D16" s="119">
        <v>8.5</v>
      </c>
      <c r="E16" s="119">
        <v>0</v>
      </c>
      <c r="F16" s="119">
        <f t="shared" si="1"/>
        <v>8.5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</row>
    <row r="17" spans="1:23" x14ac:dyDescent="0.2">
      <c r="A17" s="16" t="s">
        <v>14</v>
      </c>
      <c r="B17" s="12">
        <v>0</v>
      </c>
      <c r="C17" s="12">
        <v>0</v>
      </c>
      <c r="D17" s="12">
        <v>4.2</v>
      </c>
      <c r="E17" s="12">
        <v>0</v>
      </c>
      <c r="F17" s="12">
        <f t="shared" si="1"/>
        <v>4.2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</row>
    <row r="18" spans="1:23" x14ac:dyDescent="0.2">
      <c r="A18" s="16" t="s">
        <v>15</v>
      </c>
      <c r="B18" s="12">
        <v>0</v>
      </c>
      <c r="C18" s="12">
        <v>0</v>
      </c>
      <c r="D18" s="12">
        <v>11</v>
      </c>
      <c r="E18" s="12">
        <v>0</v>
      </c>
      <c r="F18" s="12">
        <f t="shared" si="1"/>
        <v>11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</row>
    <row r="20" spans="1:23" x14ac:dyDescent="0.2">
      <c r="A20" s="16" t="s">
        <v>17</v>
      </c>
      <c r="B20" s="12">
        <v>0</v>
      </c>
      <c r="C20" s="12">
        <v>0</v>
      </c>
      <c r="D20" s="12">
        <v>1.5</v>
      </c>
      <c r="E20" s="12">
        <v>0</v>
      </c>
      <c r="F20" s="12">
        <f t="shared" si="1"/>
        <v>1.5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</row>
    <row r="21" spans="1:23" x14ac:dyDescent="0.2">
      <c r="A21" s="16" t="s">
        <v>18</v>
      </c>
      <c r="B21" s="12">
        <v>0</v>
      </c>
      <c r="C21" s="12">
        <v>0</v>
      </c>
      <c r="D21" s="12">
        <v>4.2</v>
      </c>
      <c r="E21" s="12">
        <v>0</v>
      </c>
      <c r="F21" s="12">
        <f t="shared" si="1"/>
        <v>4.2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</row>
    <row r="22" spans="1:23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</row>
    <row r="23" spans="1:23" x14ac:dyDescent="0.2">
      <c r="A23" s="120" t="s">
        <v>20</v>
      </c>
      <c r="B23" s="119">
        <v>0</v>
      </c>
      <c r="C23" s="119">
        <v>0</v>
      </c>
      <c r="D23" s="119">
        <v>7.2</v>
      </c>
      <c r="E23" s="119">
        <v>0</v>
      </c>
      <c r="F23" s="119">
        <f t="shared" si="1"/>
        <v>7.2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</row>
    <row r="24" spans="1:23" x14ac:dyDescent="0.2">
      <c r="A24" s="42" t="s">
        <v>21</v>
      </c>
      <c r="B24" s="44">
        <f>AVERAGE(B13:B23)</f>
        <v>0</v>
      </c>
      <c r="C24" s="44">
        <f>AVERAGE(C13:C23)</f>
        <v>1.8181818181818184E-2</v>
      </c>
      <c r="D24" s="44">
        <f>AVERAGE(D13:D23)</f>
        <v>4.8181818181818183</v>
      </c>
      <c r="E24" s="44">
        <f>AVERAGE(E13:E23)</f>
        <v>0</v>
      </c>
      <c r="F24" s="44">
        <f>AVERAGE(F13:F23)</f>
        <v>4.8363636363636369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</row>
    <row r="25" spans="1:23" x14ac:dyDescent="0.2">
      <c r="A25" s="16" t="s">
        <v>22</v>
      </c>
      <c r="B25" s="12">
        <v>0</v>
      </c>
      <c r="C25" s="12">
        <v>0</v>
      </c>
      <c r="D25" s="12">
        <v>0.2</v>
      </c>
      <c r="E25" s="12">
        <v>0</v>
      </c>
      <c r="F25" s="12">
        <f>B25+C25+D25+E25</f>
        <v>0.2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</row>
    <row r="26" spans="1:23" x14ac:dyDescent="0.2">
      <c r="A26" s="16" t="s">
        <v>23</v>
      </c>
      <c r="B26" s="12">
        <v>0</v>
      </c>
      <c r="C26" s="12">
        <v>0</v>
      </c>
      <c r="D26" s="12">
        <v>1.4</v>
      </c>
      <c r="E26" s="12">
        <v>0</v>
      </c>
      <c r="F26" s="12">
        <f>B26+C26+D26+E26</f>
        <v>1.4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</row>
    <row r="27" spans="1:23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0.79999999999999993</v>
      </c>
      <c r="E27" s="43">
        <f>AVERAGE(E25:E26)</f>
        <v>0</v>
      </c>
      <c r="F27" s="44">
        <f>AVERAGE(F25:F26)</f>
        <v>0.79999999999999993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</row>
    <row r="28" spans="1:23" x14ac:dyDescent="0.2">
      <c r="A28" s="16" t="s">
        <v>25</v>
      </c>
      <c r="B28" s="12">
        <v>0</v>
      </c>
      <c r="C28" s="12">
        <v>0.1</v>
      </c>
      <c r="D28" s="12">
        <v>0.7</v>
      </c>
      <c r="E28" s="12">
        <v>0</v>
      </c>
      <c r="F28" s="12">
        <f>B28+C28+D28+E28</f>
        <v>0.79999999999999993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</row>
    <row r="29" spans="1:23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</row>
    <row r="30" spans="1:23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</row>
    <row r="31" spans="1:23" x14ac:dyDescent="0.2">
      <c r="A31" s="42" t="s">
        <v>28</v>
      </c>
      <c r="B31" s="43">
        <f>AVERAGE(B28:B30)</f>
        <v>0</v>
      </c>
      <c r="C31" s="43">
        <f>AVERAGE(C28:C30)</f>
        <v>3.3333333333333333E-2</v>
      </c>
      <c r="D31" s="43">
        <f>AVERAGE(D28:D30)</f>
        <v>0.23333333333333331</v>
      </c>
      <c r="E31" s="43">
        <v>0</v>
      </c>
      <c r="F31" s="44">
        <f>AVERAGE(F28:F30)</f>
        <v>0.26666666666666666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</row>
    <row r="32" spans="1:23" x14ac:dyDescent="0.2">
      <c r="A32" s="118" t="s">
        <v>45</v>
      </c>
      <c r="B32" s="119">
        <v>0</v>
      </c>
      <c r="C32" s="119">
        <v>0</v>
      </c>
      <c r="D32" s="119">
        <v>4.5999999999999996</v>
      </c>
      <c r="E32" s="119">
        <v>0</v>
      </c>
      <c r="F32" s="119">
        <f t="shared" ref="F32:F40" si="2">B32+C32+D32+E32</f>
        <v>4.5999999999999996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</row>
    <row r="33" spans="1:23" x14ac:dyDescent="0.2">
      <c r="A33" s="118" t="s">
        <v>29</v>
      </c>
      <c r="B33" s="119">
        <v>0</v>
      </c>
      <c r="C33" s="119">
        <v>0</v>
      </c>
      <c r="D33" s="119">
        <v>4.8</v>
      </c>
      <c r="E33" s="119">
        <v>0</v>
      </c>
      <c r="F33" s="119">
        <f t="shared" si="2"/>
        <v>4.8</v>
      </c>
      <c r="G33" s="3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  <c r="V33" s="38"/>
      <c r="W33" s="38"/>
    </row>
    <row r="34" spans="1:23" x14ac:dyDescent="0.2">
      <c r="A34" s="16" t="s">
        <v>30</v>
      </c>
      <c r="B34" s="12">
        <v>0</v>
      </c>
      <c r="C34" s="12">
        <v>0</v>
      </c>
      <c r="D34" s="12">
        <v>1.7</v>
      </c>
      <c r="E34" s="12">
        <v>0</v>
      </c>
      <c r="F34" s="12">
        <f t="shared" si="2"/>
        <v>1.7</v>
      </c>
      <c r="G34" s="3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  <c r="V34" s="38"/>
      <c r="W34" s="38"/>
    </row>
    <row r="35" spans="1:23" x14ac:dyDescent="0.2">
      <c r="A35" s="118" t="s">
        <v>31</v>
      </c>
      <c r="B35" s="119">
        <v>0</v>
      </c>
      <c r="C35" s="119">
        <v>0</v>
      </c>
      <c r="D35" s="119">
        <v>4.4000000000000004</v>
      </c>
      <c r="E35" s="119">
        <v>0</v>
      </c>
      <c r="F35" s="119">
        <f t="shared" si="2"/>
        <v>4.4000000000000004</v>
      </c>
      <c r="G35" s="37"/>
    </row>
    <row r="36" spans="1:23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</row>
    <row r="37" spans="1:23" x14ac:dyDescent="0.2">
      <c r="A37" s="16" t="s">
        <v>32</v>
      </c>
      <c r="B37" s="12">
        <v>0</v>
      </c>
      <c r="C37" s="12">
        <v>0</v>
      </c>
      <c r="D37" s="12">
        <v>2.4</v>
      </c>
      <c r="E37" s="12">
        <v>0</v>
      </c>
      <c r="F37" s="12">
        <f t="shared" si="2"/>
        <v>2.4</v>
      </c>
      <c r="G37" s="37"/>
    </row>
    <row r="38" spans="1:23" x14ac:dyDescent="0.2">
      <c r="A38" s="16" t="s">
        <v>33</v>
      </c>
      <c r="B38" s="12">
        <v>0</v>
      </c>
      <c r="C38" s="12">
        <v>0</v>
      </c>
      <c r="D38" s="12">
        <v>0.2</v>
      </c>
      <c r="E38" s="12">
        <v>0</v>
      </c>
      <c r="F38" s="12">
        <f t="shared" si="2"/>
        <v>0.2</v>
      </c>
      <c r="G38" s="37"/>
    </row>
    <row r="39" spans="1:23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88</v>
      </c>
      <c r="B40" s="12">
        <v>0</v>
      </c>
      <c r="C40" s="12">
        <v>0</v>
      </c>
      <c r="D40" s="12">
        <v>0.5</v>
      </c>
      <c r="E40" s="12">
        <v>0</v>
      </c>
      <c r="F40" s="12">
        <f t="shared" si="2"/>
        <v>0.5</v>
      </c>
    </row>
    <row r="41" spans="1:23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2.0666666666666664</v>
      </c>
      <c r="E41" s="44">
        <f>AVERAGE(E32:E40)</f>
        <v>0</v>
      </c>
      <c r="F41" s="44">
        <f>AVERAGE(F32:F40)</f>
        <v>2.0666666666666664</v>
      </c>
    </row>
    <row r="42" spans="1:23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1.5151515151515152E-2</v>
      </c>
      <c r="D42" s="47">
        <f>AVERAGE(D4:D11,D13:D23,D25:D26,D28:D30,D32:D40)</f>
        <v>2.2909090909090915</v>
      </c>
      <c r="E42" s="47">
        <f>AVERAGE(E4:E11,E13:E23,E25:E26,E28:E30,E32:E40)</f>
        <v>0</v>
      </c>
      <c r="F42" s="47">
        <f>AVERAGE(F4:F11,F13:F23,F25:F26,F28:F30,F32:F40)</f>
        <v>2.3060606060606066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35" sqref="H3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98</v>
      </c>
      <c r="B1" s="127"/>
      <c r="C1" s="127"/>
      <c r="D1" s="127"/>
      <c r="E1" s="127"/>
      <c r="F1" s="127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2.4</v>
      </c>
      <c r="E4" s="12">
        <v>0</v>
      </c>
      <c r="F4" s="12">
        <f t="shared" ref="F4:F11" si="0">B4+C4+D4+E4</f>
        <v>2.4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18" t="s">
        <v>3</v>
      </c>
      <c r="B5" s="119">
        <v>0</v>
      </c>
      <c r="C5" s="119">
        <v>0</v>
      </c>
      <c r="D5" s="119">
        <v>7</v>
      </c>
      <c r="E5" s="119">
        <v>0</v>
      </c>
      <c r="F5" s="119">
        <f t="shared" si="0"/>
        <v>7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3.4</v>
      </c>
      <c r="E6" s="12">
        <v>0</v>
      </c>
      <c r="F6" s="12">
        <f t="shared" si="0"/>
        <v>3.4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4</v>
      </c>
      <c r="E7" s="12">
        <v>0</v>
      </c>
      <c r="F7" s="12">
        <f t="shared" si="0"/>
        <v>4</v>
      </c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5.6</v>
      </c>
      <c r="E8" s="12">
        <v>0</v>
      </c>
      <c r="F8" s="12">
        <f t="shared" si="0"/>
        <v>5.6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3.8</v>
      </c>
      <c r="E9" s="12">
        <v>0</v>
      </c>
      <c r="F9" s="12">
        <f t="shared" si="0"/>
        <v>3.8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4.8</v>
      </c>
      <c r="E10" s="12">
        <v>0</v>
      </c>
      <c r="F10" s="12">
        <f t="shared" si="0"/>
        <v>4.8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121" t="s">
        <v>47</v>
      </c>
      <c r="B11" s="119">
        <v>0</v>
      </c>
      <c r="C11" s="119">
        <v>0</v>
      </c>
      <c r="D11" s="119">
        <v>8.8000000000000007</v>
      </c>
      <c r="E11" s="119">
        <v>0</v>
      </c>
      <c r="F11" s="119">
        <f t="shared" si="0"/>
        <v>8.8000000000000007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4.9749999999999996</v>
      </c>
      <c r="E12" s="43">
        <f>AVERAGE(E4:E11)</f>
        <v>0</v>
      </c>
      <c r="F12" s="43">
        <f>AVERAGE(F4:F11)</f>
        <v>4.9749999999999996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2.8</v>
      </c>
      <c r="E13" s="12">
        <v>0</v>
      </c>
      <c r="F13" s="12">
        <f t="shared" ref="F13:F23" si="1">B13+C13+D13+E13</f>
        <v>2.8</v>
      </c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0.8</v>
      </c>
      <c r="E15" s="12">
        <v>0</v>
      </c>
      <c r="F15" s="12">
        <f t="shared" si="1"/>
        <v>0.8</v>
      </c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0.5</v>
      </c>
      <c r="E16" s="12">
        <v>0</v>
      </c>
      <c r="F16" s="12">
        <f t="shared" si="1"/>
        <v>0.5</v>
      </c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18" t="s">
        <v>14</v>
      </c>
      <c r="B17" s="119">
        <v>0</v>
      </c>
      <c r="C17" s="119">
        <v>0</v>
      </c>
      <c r="D17" s="119">
        <v>22.5</v>
      </c>
      <c r="E17" s="119">
        <v>0</v>
      </c>
      <c r="F17" s="119">
        <f t="shared" si="1"/>
        <v>22.5</v>
      </c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2.2000000000000002</v>
      </c>
      <c r="E18" s="12">
        <v>0</v>
      </c>
      <c r="F18" s="12">
        <f t="shared" si="1"/>
        <v>2.2000000000000002</v>
      </c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18" t="s">
        <v>16</v>
      </c>
      <c r="B19" s="119">
        <v>0</v>
      </c>
      <c r="C19" s="119">
        <v>0</v>
      </c>
      <c r="D19" s="119">
        <v>9.1999999999999993</v>
      </c>
      <c r="E19" s="119">
        <v>0</v>
      </c>
      <c r="F19" s="119">
        <f t="shared" si="1"/>
        <v>9.1999999999999993</v>
      </c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1</v>
      </c>
      <c r="E20" s="12">
        <v>0</v>
      </c>
      <c r="F20" s="12">
        <f t="shared" si="1"/>
        <v>1</v>
      </c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3</v>
      </c>
      <c r="E21" s="12">
        <v>0</v>
      </c>
      <c r="F21" s="12">
        <f t="shared" si="1"/>
        <v>3</v>
      </c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120" t="s">
        <v>20</v>
      </c>
      <c r="B23" s="119">
        <v>0</v>
      </c>
      <c r="C23" s="119">
        <v>0</v>
      </c>
      <c r="D23" s="119">
        <v>8.8000000000000007</v>
      </c>
      <c r="E23" s="119">
        <v>0</v>
      </c>
      <c r="F23" s="119">
        <f t="shared" si="1"/>
        <v>8.8000000000000007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4.6181818181818182</v>
      </c>
      <c r="E24" s="44">
        <f>AVERAGE(E13:E23)</f>
        <v>0</v>
      </c>
      <c r="F24" s="44">
        <f>AVERAGE(F13:F23)</f>
        <v>4.6181818181818182</v>
      </c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0.2</v>
      </c>
      <c r="E25" s="12">
        <v>0</v>
      </c>
      <c r="F25" s="12">
        <f>B25+C25+D25+E25</f>
        <v>0.2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0.1</v>
      </c>
      <c r="E27" s="43">
        <f>AVERAGE(E25:E26)</f>
        <v>0</v>
      </c>
      <c r="F27" s="44">
        <f>AVERAGE(F25:F26)</f>
        <v>0.1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2.6</v>
      </c>
      <c r="E29" s="12">
        <v>0</v>
      </c>
      <c r="F29" s="12">
        <f>B29+C29+D29+E29</f>
        <v>2.6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0.8</v>
      </c>
      <c r="E30" s="12">
        <v>0</v>
      </c>
      <c r="F30" s="12">
        <f>B30+C30+D30+E30</f>
        <v>0.8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1.1333333333333335</v>
      </c>
      <c r="E31" s="43">
        <f>AVERAGE(E28:E30)</f>
        <v>0</v>
      </c>
      <c r="F31" s="44">
        <f>AVERAGE(F28:F30)</f>
        <v>1.1333333333333335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1.2</v>
      </c>
      <c r="E32" s="12">
        <v>0</v>
      </c>
      <c r="F32" s="12">
        <f t="shared" ref="F32:F40" si="2">B32+C32+D32+E32</f>
        <v>1.2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4.8</v>
      </c>
      <c r="E33" s="12">
        <v>0</v>
      </c>
      <c r="F33" s="12">
        <f t="shared" si="2"/>
        <v>4.8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4.8</v>
      </c>
      <c r="E34" s="12">
        <v>0</v>
      </c>
      <c r="F34" s="12">
        <f t="shared" si="2"/>
        <v>4.8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5.8</v>
      </c>
      <c r="E35" s="12">
        <v>0</v>
      </c>
      <c r="F35" s="12">
        <f t="shared" si="2"/>
        <v>5.8</v>
      </c>
    </row>
    <row r="36" spans="1:18" x14ac:dyDescent="0.2">
      <c r="A36" s="118" t="s">
        <v>46</v>
      </c>
      <c r="B36" s="119">
        <v>0</v>
      </c>
      <c r="C36" s="119">
        <v>0</v>
      </c>
      <c r="D36" s="119">
        <v>7.8</v>
      </c>
      <c r="E36" s="119">
        <v>0</v>
      </c>
      <c r="F36" s="119">
        <f t="shared" si="2"/>
        <v>7.8</v>
      </c>
    </row>
    <row r="37" spans="1:18" x14ac:dyDescent="0.2">
      <c r="A37" s="118" t="s">
        <v>32</v>
      </c>
      <c r="B37" s="119">
        <v>0</v>
      </c>
      <c r="C37" s="119">
        <v>0</v>
      </c>
      <c r="D37" s="119">
        <v>7.6</v>
      </c>
      <c r="E37" s="119">
        <v>0</v>
      </c>
      <c r="F37" s="119">
        <f t="shared" si="2"/>
        <v>7.6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2.8</v>
      </c>
      <c r="E38" s="12">
        <v>0</v>
      </c>
      <c r="F38" s="12">
        <f t="shared" si="2"/>
        <v>2.8</v>
      </c>
    </row>
    <row r="39" spans="1:18" x14ac:dyDescent="0.2">
      <c r="A39" s="16" t="s">
        <v>44</v>
      </c>
      <c r="B39" s="12">
        <v>0</v>
      </c>
      <c r="C39" s="12">
        <v>0</v>
      </c>
      <c r="D39" s="12">
        <v>6.2</v>
      </c>
      <c r="E39" s="12">
        <v>0</v>
      </c>
      <c r="F39" s="12">
        <f t="shared" si="2"/>
        <v>6.2</v>
      </c>
    </row>
    <row r="40" spans="1:18" x14ac:dyDescent="0.2">
      <c r="A40" s="118" t="s">
        <v>88</v>
      </c>
      <c r="B40" s="119">
        <v>0</v>
      </c>
      <c r="C40" s="119">
        <v>0</v>
      </c>
      <c r="D40" s="119">
        <v>7</v>
      </c>
      <c r="E40" s="119">
        <v>0</v>
      </c>
      <c r="F40" s="119">
        <f t="shared" si="2"/>
        <v>7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5.333333333333333</v>
      </c>
      <c r="E41" s="44">
        <f>AVERAGE(E32:E40)</f>
        <v>0</v>
      </c>
      <c r="F41" s="44">
        <f>AVERAGE(F32:F40)</f>
        <v>5.333333333333333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4.3090909090909078</v>
      </c>
      <c r="E42" s="47">
        <f>AVERAGE(E4:E11,E13:E23,E25:E26,E28:E30,E32:E40)</f>
        <v>0</v>
      </c>
      <c r="F42" s="47">
        <f>AVERAGE(F4:F11,F13:F23,F25:F26,F28:F30,F32:F40)</f>
        <v>4.3090909090909078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D38" sqref="D38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99</v>
      </c>
      <c r="B1" s="127"/>
      <c r="C1" s="127"/>
      <c r="D1" s="127"/>
      <c r="E1" s="127"/>
      <c r="F1" s="127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7.2</v>
      </c>
      <c r="E4" s="12">
        <v>0</v>
      </c>
      <c r="F4" s="12">
        <f t="shared" ref="F4:F11" si="0">B4+C4+D4+E4</f>
        <v>7.2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18" t="s">
        <v>3</v>
      </c>
      <c r="B5" s="119">
        <v>0</v>
      </c>
      <c r="C5" s="119">
        <v>0</v>
      </c>
      <c r="D5" s="119">
        <v>13.5</v>
      </c>
      <c r="E5" s="119">
        <v>0</v>
      </c>
      <c r="F5" s="119">
        <f t="shared" si="0"/>
        <v>13.5</v>
      </c>
      <c r="G5" s="37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18" t="s">
        <v>4</v>
      </c>
      <c r="B6" s="119">
        <v>0</v>
      </c>
      <c r="C6" s="119">
        <v>0</v>
      </c>
      <c r="D6" s="119">
        <v>16</v>
      </c>
      <c r="E6" s="119">
        <v>0</v>
      </c>
      <c r="F6" s="119">
        <f t="shared" si="0"/>
        <v>16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11.2</v>
      </c>
      <c r="E7" s="12">
        <v>0</v>
      </c>
      <c r="F7" s="12">
        <f t="shared" si="0"/>
        <v>11.2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11</v>
      </c>
      <c r="E8" s="12">
        <v>0</v>
      </c>
      <c r="F8" s="12">
        <f t="shared" si="0"/>
        <v>11</v>
      </c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6</v>
      </c>
      <c r="E9" s="12">
        <v>0</v>
      </c>
      <c r="F9" s="12">
        <f t="shared" si="0"/>
        <v>6</v>
      </c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18" t="s">
        <v>8</v>
      </c>
      <c r="B10" s="119">
        <v>0</v>
      </c>
      <c r="C10" s="119">
        <v>0</v>
      </c>
      <c r="D10" s="119">
        <v>12.5</v>
      </c>
      <c r="E10" s="119">
        <v>0</v>
      </c>
      <c r="F10" s="119">
        <f t="shared" si="0"/>
        <v>12.5</v>
      </c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5.4</v>
      </c>
      <c r="E11" s="12">
        <v>0</v>
      </c>
      <c r="F11" s="12">
        <f t="shared" si="0"/>
        <v>5.4</v>
      </c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10.350000000000001</v>
      </c>
      <c r="E12" s="43">
        <f>AVERAGE(E4:E11)</f>
        <v>0</v>
      </c>
      <c r="F12" s="43">
        <f>AVERAGE(F4:F11)</f>
        <v>10.350000000000001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1.2</v>
      </c>
      <c r="E13" s="12">
        <v>0</v>
      </c>
      <c r="F13" s="12">
        <f t="shared" ref="F13:F23" si="1">B13+C13+D13+E13</f>
        <v>1.2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7</v>
      </c>
      <c r="E14" s="12">
        <v>0</v>
      </c>
      <c r="F14" s="12">
        <f t="shared" si="1"/>
        <v>7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1</v>
      </c>
      <c r="E15" s="12">
        <v>0</v>
      </c>
      <c r="F15" s="12">
        <f t="shared" si="1"/>
        <v>1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2.2000000000000002</v>
      </c>
      <c r="E16" s="12">
        <v>0</v>
      </c>
      <c r="F16" s="12">
        <f t="shared" si="1"/>
        <v>2.2000000000000002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6.2</v>
      </c>
      <c r="E17" s="12">
        <v>0</v>
      </c>
      <c r="F17" s="12">
        <f t="shared" si="1"/>
        <v>6.2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6.2</v>
      </c>
      <c r="E18" s="12">
        <v>0</v>
      </c>
      <c r="F18" s="12">
        <f t="shared" si="1"/>
        <v>6.2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6.8</v>
      </c>
      <c r="E19" s="12">
        <v>0</v>
      </c>
      <c r="F19" s="12">
        <f t="shared" si="1"/>
        <v>6.8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18" t="s">
        <v>17</v>
      </c>
      <c r="B20" s="119">
        <v>0</v>
      </c>
      <c r="C20" s="119">
        <v>0</v>
      </c>
      <c r="D20" s="119">
        <v>7.2</v>
      </c>
      <c r="E20" s="119">
        <v>0</v>
      </c>
      <c r="F20" s="119">
        <f t="shared" si="1"/>
        <v>7.2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0.4</v>
      </c>
      <c r="E21" s="12">
        <v>0</v>
      </c>
      <c r="F21" s="12">
        <f t="shared" si="1"/>
        <v>0.4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1.3</v>
      </c>
      <c r="E22" s="12">
        <v>0</v>
      </c>
      <c r="F22" s="12">
        <f t="shared" si="1"/>
        <v>1.3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2.8</v>
      </c>
      <c r="E23" s="12">
        <v>0</v>
      </c>
      <c r="F23" s="12">
        <f t="shared" si="1"/>
        <v>2.8</v>
      </c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3.8454545454545443</v>
      </c>
      <c r="E24" s="44">
        <f>AVERAGE(E13:E23)</f>
        <v>0</v>
      </c>
      <c r="F24" s="44">
        <f>AVERAGE(F13:F23)</f>
        <v>3.8454545454545443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18" t="s">
        <v>22</v>
      </c>
      <c r="B25" s="119">
        <v>0</v>
      </c>
      <c r="C25" s="119">
        <v>0</v>
      </c>
      <c r="D25" s="119">
        <v>6</v>
      </c>
      <c r="E25" s="119">
        <v>0</v>
      </c>
      <c r="F25" s="119">
        <f>B25+C25+D25+E25</f>
        <v>6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5.4</v>
      </c>
      <c r="E26" s="12">
        <v>0</v>
      </c>
      <c r="F26" s="12">
        <f>B26+C26+D26+E26</f>
        <v>5.4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5.7</v>
      </c>
      <c r="E27" s="43">
        <f>AVERAGE(E25:E26)</f>
        <v>0</v>
      </c>
      <c r="F27" s="44">
        <f>AVERAGE(F25:F26)</f>
        <v>5.7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2.2000000000000002</v>
      </c>
      <c r="E28" s="12">
        <v>0</v>
      </c>
      <c r="F28" s="12">
        <f>B28+C28+D28+E28</f>
        <v>2.2000000000000002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18" t="s">
        <v>26</v>
      </c>
      <c r="B29" s="119">
        <v>0</v>
      </c>
      <c r="C29" s="119">
        <v>0</v>
      </c>
      <c r="D29" s="119">
        <v>10</v>
      </c>
      <c r="E29" s="119">
        <v>0</v>
      </c>
      <c r="F29" s="119">
        <f>B29+C29+D29+E29</f>
        <v>10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3.8</v>
      </c>
      <c r="E30" s="12">
        <v>0</v>
      </c>
      <c r="F30" s="12">
        <f>B30+C30+D30+E30</f>
        <v>3.8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5.333333333333333</v>
      </c>
      <c r="E31" s="43">
        <f>AVERAGE(E28:E30)</f>
        <v>0</v>
      </c>
      <c r="F31" s="44">
        <f>AVERAGE(F28:F30)</f>
        <v>5.333333333333333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7.4</v>
      </c>
      <c r="E32" s="12">
        <v>0</v>
      </c>
      <c r="F32" s="12">
        <f t="shared" ref="F32:F40" si="2">B32+C32+D32+E32</f>
        <v>7.4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18" t="s">
        <v>29</v>
      </c>
      <c r="B33" s="119">
        <v>0</v>
      </c>
      <c r="C33" s="119">
        <v>0</v>
      </c>
      <c r="D33" s="119">
        <v>9.1999999999999993</v>
      </c>
      <c r="E33" s="119">
        <v>0</v>
      </c>
      <c r="F33" s="119">
        <f t="shared" si="2"/>
        <v>9.1999999999999993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18" t="s">
        <v>30</v>
      </c>
      <c r="B34" s="119">
        <v>0</v>
      </c>
      <c r="C34" s="119">
        <v>0</v>
      </c>
      <c r="D34" s="119">
        <v>8.3000000000000007</v>
      </c>
      <c r="E34" s="119">
        <v>0</v>
      </c>
      <c r="F34" s="119">
        <f t="shared" si="2"/>
        <v>8.3000000000000007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3.8</v>
      </c>
      <c r="E35" s="12">
        <v>0</v>
      </c>
      <c r="F35" s="12">
        <f t="shared" si="2"/>
        <v>3.8</v>
      </c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4.4000000000000004</v>
      </c>
      <c r="E36" s="12">
        <v>0</v>
      </c>
      <c r="F36" s="12">
        <f t="shared" si="2"/>
        <v>4.4000000000000004</v>
      </c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7.8</v>
      </c>
      <c r="E37" s="12">
        <v>0</v>
      </c>
      <c r="F37" s="12">
        <f t="shared" si="2"/>
        <v>7.8</v>
      </c>
      <c r="J37" s="38"/>
      <c r="K37" s="38"/>
      <c r="L37" s="38"/>
      <c r="M37" s="38"/>
      <c r="N37" s="38"/>
      <c r="O37" s="38"/>
      <c r="P37" s="38"/>
      <c r="Q37" s="38"/>
      <c r="R37" s="38"/>
    </row>
    <row r="38" spans="1:18" x14ac:dyDescent="0.2">
      <c r="A38" s="16" t="s">
        <v>33</v>
      </c>
      <c r="B38" s="12">
        <v>0</v>
      </c>
      <c r="C38" s="12">
        <v>0</v>
      </c>
      <c r="D38" s="12">
        <v>3.6</v>
      </c>
      <c r="E38" s="12">
        <v>0</v>
      </c>
      <c r="F38" s="12">
        <f t="shared" si="2"/>
        <v>3.6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11.4</v>
      </c>
      <c r="E39" s="12">
        <v>0</v>
      </c>
      <c r="F39" s="12">
        <f t="shared" si="2"/>
        <v>11.4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6</v>
      </c>
      <c r="E40" s="12">
        <v>0</v>
      </c>
      <c r="F40" s="12">
        <f t="shared" si="2"/>
        <v>6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6.8777777777777773</v>
      </c>
      <c r="E41" s="44">
        <f>AVERAGE(E32:E40)</f>
        <v>0</v>
      </c>
      <c r="F41" s="44">
        <f>AVERAGE(F32:F40)</f>
        <v>6.8777777777777773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6.4969696969696988</v>
      </c>
      <c r="E42" s="47">
        <f>AVERAGE(E4:E11,E13:E23,E25:E26,E28:E30,E32:E40)</f>
        <v>0</v>
      </c>
      <c r="F42" s="47">
        <f>AVERAGE(F4:F11,F13:F23,F25:F26,F28:F30,F32:F40)</f>
        <v>6.4969696969696988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A36" sqref="A3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7" t="s">
        <v>100</v>
      </c>
      <c r="B1" s="127"/>
      <c r="C1" s="127"/>
      <c r="D1" s="127"/>
      <c r="E1" s="127"/>
      <c r="F1" s="127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5.2</v>
      </c>
      <c r="E4" s="12">
        <v>1.8</v>
      </c>
      <c r="F4" s="12">
        <f t="shared" ref="F4:F11" si="0">B4+C4+D4+E4</f>
        <v>7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0.5</v>
      </c>
      <c r="E5" s="12">
        <v>2</v>
      </c>
      <c r="F5" s="12">
        <f t="shared" si="0"/>
        <v>2.5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0.8</v>
      </c>
      <c r="F6" s="12">
        <f t="shared" si="0"/>
        <v>0.8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0.2</v>
      </c>
      <c r="E7" s="12">
        <v>0.8</v>
      </c>
      <c r="F7" s="12">
        <f t="shared" si="0"/>
        <v>1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2</v>
      </c>
      <c r="E8" s="12">
        <v>2</v>
      </c>
      <c r="F8" s="12">
        <f t="shared" si="0"/>
        <v>4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0.2</v>
      </c>
      <c r="D9" s="12">
        <v>1.4</v>
      </c>
      <c r="E9" s="12">
        <v>1</v>
      </c>
      <c r="F9" s="12">
        <f t="shared" si="0"/>
        <v>2.5999999999999996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1.2</v>
      </c>
      <c r="F10" s="12">
        <f t="shared" si="0"/>
        <v>1.2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1.8</v>
      </c>
      <c r="E11" s="86">
        <v>1</v>
      </c>
      <c r="F11" s="12">
        <f t="shared" si="0"/>
        <v>2.8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2.5000000000000001E-2</v>
      </c>
      <c r="D12" s="43">
        <f>AVERAGE(D4:D11)</f>
        <v>1.3875000000000002</v>
      </c>
      <c r="E12" s="43">
        <f>AVERAGE(E4:E11)</f>
        <v>1.3249999999999997</v>
      </c>
      <c r="F12" s="43">
        <f>AVERAGE(F4:F11)</f>
        <v>2.7374999999999998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0.6</v>
      </c>
      <c r="E13" s="12">
        <v>0.2</v>
      </c>
      <c r="F13" s="12">
        <f t="shared" ref="F13:F23" si="1">B13+C13+D13+E13</f>
        <v>0.8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0.1</v>
      </c>
      <c r="F14" s="12">
        <f t="shared" si="1"/>
        <v>0.1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4.5999999999999996</v>
      </c>
      <c r="E15" s="12">
        <v>0.6</v>
      </c>
      <c r="F15" s="12">
        <f t="shared" si="1"/>
        <v>5.1999999999999993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1.2</v>
      </c>
      <c r="E16" s="12">
        <v>0</v>
      </c>
      <c r="F16" s="12">
        <f t="shared" si="1"/>
        <v>1.2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1.2</v>
      </c>
      <c r="E17" s="12">
        <v>0</v>
      </c>
      <c r="F17" s="12">
        <f t="shared" si="1"/>
        <v>1.2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0.2</v>
      </c>
      <c r="E18" s="12">
        <v>0.4</v>
      </c>
      <c r="F18" s="12">
        <f t="shared" si="1"/>
        <v>0.60000000000000009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1.8</v>
      </c>
      <c r="E19" s="12">
        <v>0</v>
      </c>
      <c r="F19" s="12">
        <f t="shared" si="1"/>
        <v>1.8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0.2</v>
      </c>
      <c r="F20" s="12">
        <f t="shared" si="1"/>
        <v>0.2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3.8</v>
      </c>
      <c r="E21" s="12">
        <v>0.2</v>
      </c>
      <c r="F21" s="12">
        <f t="shared" si="1"/>
        <v>4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0.4</v>
      </c>
      <c r="F22" s="12">
        <f t="shared" si="1"/>
        <v>0.4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3</v>
      </c>
      <c r="E23" s="12">
        <v>0.8</v>
      </c>
      <c r="F23" s="12">
        <f t="shared" si="1"/>
        <v>3.8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1.4909090909090907</v>
      </c>
      <c r="E24" s="44">
        <f>AVERAGE(E13:E23)</f>
        <v>0.26363636363636367</v>
      </c>
      <c r="F24" s="44">
        <f>AVERAGE(F13:F23)</f>
        <v>1.7545454545454546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1.2</v>
      </c>
      <c r="E25" s="12">
        <v>1</v>
      </c>
      <c r="F25" s="12">
        <f>B25+C25+D25+E25</f>
        <v>2.2000000000000002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0.6</v>
      </c>
      <c r="E26" s="12">
        <v>0.6</v>
      </c>
      <c r="F26" s="12">
        <f>B26+C26+D26+E26</f>
        <v>1.2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0.89999999999999991</v>
      </c>
      <c r="E27" s="43">
        <f>AVERAGE(E25:E26)</f>
        <v>0.8</v>
      </c>
      <c r="F27" s="44">
        <f>AVERAGE(F25:F26)</f>
        <v>1.7000000000000002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6.9</v>
      </c>
      <c r="E28" s="12">
        <v>0.8</v>
      </c>
      <c r="F28" s="12">
        <f>B28+C28+D28+E28</f>
        <v>7.7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26</v>
      </c>
      <c r="B29" s="119">
        <v>0</v>
      </c>
      <c r="C29" s="119">
        <v>0</v>
      </c>
      <c r="D29" s="119">
        <v>20.399999999999999</v>
      </c>
      <c r="E29" s="119">
        <v>2</v>
      </c>
      <c r="F29" s="119">
        <f>B29+C29+D29+E29</f>
        <v>22.4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2.5</v>
      </c>
      <c r="E30" s="12">
        <v>1</v>
      </c>
      <c r="F30" s="12">
        <f>B30+C30+D30+E30</f>
        <v>3.5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9.9333333333333318</v>
      </c>
      <c r="E31" s="43">
        <f>AVERAGE(E28:E30)</f>
        <v>1.2666666666666666</v>
      </c>
      <c r="F31" s="44">
        <f>AVERAGE(F28:F30)</f>
        <v>11.199999999999998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18" t="s">
        <v>45</v>
      </c>
      <c r="B32" s="119">
        <v>0</v>
      </c>
      <c r="C32" s="119">
        <v>0.2</v>
      </c>
      <c r="D32" s="119">
        <v>16.2</v>
      </c>
      <c r="E32" s="119">
        <v>0.8</v>
      </c>
      <c r="F32" s="119">
        <f t="shared" ref="F32:F40" si="2">B32+C32+D32+E32</f>
        <v>17.2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0.2</v>
      </c>
      <c r="D33" s="12">
        <v>1.2</v>
      </c>
      <c r="E33" s="12">
        <v>2.4</v>
      </c>
      <c r="F33" s="12">
        <f t="shared" si="2"/>
        <v>3.8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18" t="s">
        <v>30</v>
      </c>
      <c r="B34" s="119">
        <v>0</v>
      </c>
      <c r="C34" s="119">
        <v>0.2</v>
      </c>
      <c r="D34" s="119">
        <v>12.6</v>
      </c>
      <c r="E34" s="119">
        <v>0</v>
      </c>
      <c r="F34" s="119">
        <f t="shared" si="2"/>
        <v>12.799999999999999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3.6</v>
      </c>
      <c r="E35" s="12">
        <v>0.8</v>
      </c>
      <c r="F35" s="12">
        <f t="shared" si="2"/>
        <v>4.4000000000000004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8" t="s">
        <v>46</v>
      </c>
      <c r="B36" s="119">
        <v>0</v>
      </c>
      <c r="C36" s="119">
        <v>0</v>
      </c>
      <c r="D36" s="119">
        <v>12.6</v>
      </c>
      <c r="E36" s="119">
        <v>1</v>
      </c>
      <c r="F36" s="119">
        <f t="shared" si="2"/>
        <v>13.6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18" t="s">
        <v>32</v>
      </c>
      <c r="B37" s="119">
        <v>0</v>
      </c>
      <c r="C37" s="119">
        <v>0</v>
      </c>
      <c r="D37" s="119">
        <v>22.2</v>
      </c>
      <c r="E37" s="119">
        <v>2.2000000000000002</v>
      </c>
      <c r="F37" s="119">
        <f t="shared" si="2"/>
        <v>24.4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3.2</v>
      </c>
      <c r="E38" s="12">
        <v>1</v>
      </c>
      <c r="F38" s="12">
        <f t="shared" si="2"/>
        <v>4.2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0.8</v>
      </c>
      <c r="E39" s="12">
        <v>0.6</v>
      </c>
      <c r="F39" s="12">
        <f t="shared" si="2"/>
        <v>1.4</v>
      </c>
    </row>
    <row r="40" spans="1:19" s="6" customFormat="1" x14ac:dyDescent="0.2">
      <c r="A40" s="118" t="s">
        <v>88</v>
      </c>
      <c r="B40" s="119">
        <v>0</v>
      </c>
      <c r="C40" s="119">
        <v>0</v>
      </c>
      <c r="D40" s="119">
        <v>21</v>
      </c>
      <c r="E40" s="119">
        <v>0.8</v>
      </c>
      <c r="F40" s="119">
        <f t="shared" si="2"/>
        <v>21.8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6.666666666666668E-2</v>
      </c>
      <c r="D41" s="44">
        <f>AVERAGE(D32:D40)</f>
        <v>10.377777777777778</v>
      </c>
      <c r="E41" s="44">
        <f>AVERAGE(E32:E40)</f>
        <v>1.0666666666666667</v>
      </c>
      <c r="F41" s="44">
        <f>AVERAGE(F32:F40)</f>
        <v>11.511111111111111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2.4242424242424242E-2</v>
      </c>
      <c r="D42" s="47">
        <f>AVERAGE(D4:D11,D13:D23,D25:D26,D28:D30,D32:D40)</f>
        <v>4.6212121212121211</v>
      </c>
      <c r="E42" s="47">
        <f>AVERAGE(E4:E11,E13:E23,E25:E26,E28:E30,E32:E40)</f>
        <v>0.86363636363636365</v>
      </c>
      <c r="F42" s="47">
        <f>AVERAGE(F4:F11,F13:F23,F25:F26,F28:F30,F32:F40)</f>
        <v>5.5090909090909097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27" t="s">
        <v>101</v>
      </c>
      <c r="B1" s="127"/>
      <c r="C1" s="127"/>
      <c r="D1" s="127"/>
      <c r="E1" s="127"/>
      <c r="F1" s="127"/>
    </row>
    <row r="2" spans="1:14" x14ac:dyDescent="0.2">
      <c r="A2" s="49"/>
      <c r="B2" s="6"/>
    </row>
    <row r="3" spans="1:1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</row>
    <row r="4" spans="1:14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3"/>
      <c r="K4" s="41"/>
      <c r="L4" s="41"/>
      <c r="M4" s="41"/>
      <c r="N4" s="41"/>
    </row>
    <row r="5" spans="1:1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3"/>
      <c r="K5" s="41"/>
      <c r="L5" s="41"/>
      <c r="M5" s="41"/>
      <c r="N5" s="41"/>
    </row>
    <row r="6" spans="1:14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8"/>
      <c r="K6" s="41"/>
      <c r="L6" s="41"/>
      <c r="M6" s="41"/>
      <c r="N6" s="41"/>
    </row>
    <row r="7" spans="1:14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3"/>
      <c r="K7" s="41"/>
      <c r="L7" s="41"/>
      <c r="M7" s="41"/>
      <c r="N7" s="41"/>
    </row>
    <row r="8" spans="1:14" x14ac:dyDescent="0.2">
      <c r="A8" s="16" t="s">
        <v>6</v>
      </c>
      <c r="B8" s="12">
        <v>0</v>
      </c>
      <c r="C8" s="12">
        <v>0</v>
      </c>
      <c r="D8" s="12">
        <v>1.6</v>
      </c>
      <c r="E8" s="12">
        <v>0</v>
      </c>
      <c r="F8" s="12">
        <f t="shared" si="0"/>
        <v>1.6</v>
      </c>
      <c r="J8" s="53"/>
      <c r="K8" s="63"/>
      <c r="L8" s="41"/>
      <c r="M8" s="41"/>
      <c r="N8" s="41"/>
    </row>
    <row r="9" spans="1:14" x14ac:dyDescent="0.2">
      <c r="A9" s="16" t="s">
        <v>7</v>
      </c>
      <c r="B9" s="12">
        <v>0</v>
      </c>
      <c r="C9" s="12">
        <v>0</v>
      </c>
      <c r="D9" s="12">
        <v>0.8</v>
      </c>
      <c r="E9" s="12">
        <v>0</v>
      </c>
      <c r="F9" s="12">
        <f t="shared" si="0"/>
        <v>0.8</v>
      </c>
      <c r="J9" s="53"/>
      <c r="K9" s="41"/>
      <c r="L9" s="41"/>
      <c r="M9" s="41"/>
      <c r="N9" s="41"/>
    </row>
    <row r="10" spans="1:14" x14ac:dyDescent="0.2">
      <c r="A10" s="16" t="s">
        <v>8</v>
      </c>
      <c r="B10" s="12">
        <v>0</v>
      </c>
      <c r="C10" s="12">
        <v>0</v>
      </c>
      <c r="D10" s="12">
        <v>1.2</v>
      </c>
      <c r="E10" s="12">
        <v>0</v>
      </c>
      <c r="F10" s="12">
        <f t="shared" si="0"/>
        <v>1.2</v>
      </c>
      <c r="J10" s="53"/>
      <c r="K10" s="41"/>
      <c r="L10" s="41"/>
      <c r="M10" s="41"/>
      <c r="N10" s="41"/>
    </row>
    <row r="11" spans="1:14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53"/>
      <c r="K11" s="41"/>
      <c r="L11" s="41"/>
      <c r="M11" s="41"/>
      <c r="N11" s="41"/>
    </row>
    <row r="12" spans="1:1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0.45000000000000007</v>
      </c>
      <c r="E12" s="43">
        <f>AVERAGE(E4:E11)</f>
        <v>0</v>
      </c>
      <c r="F12" s="43">
        <f>AVERAGE(F4:F11)</f>
        <v>0.45000000000000007</v>
      </c>
      <c r="G12" s="50"/>
      <c r="J12" s="53"/>
      <c r="K12" s="41"/>
      <c r="L12" s="41"/>
      <c r="M12" s="41"/>
      <c r="N12" s="41"/>
    </row>
    <row r="13" spans="1:14" x14ac:dyDescent="0.2">
      <c r="A13" s="16" t="s">
        <v>10</v>
      </c>
      <c r="B13" s="12">
        <v>0</v>
      </c>
      <c r="C13" s="12">
        <v>0</v>
      </c>
      <c r="D13" s="12">
        <v>2.4</v>
      </c>
      <c r="E13" s="12">
        <v>0</v>
      </c>
      <c r="F13" s="12">
        <f t="shared" ref="F13:F23" si="1">B13+C13+D13+E13</f>
        <v>2.4</v>
      </c>
      <c r="J13" s="53"/>
      <c r="K13" s="41"/>
      <c r="L13" s="41"/>
      <c r="M13" s="41"/>
      <c r="N13" s="41"/>
    </row>
    <row r="14" spans="1:14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3"/>
      <c r="K14" s="41"/>
      <c r="L14" s="41"/>
      <c r="M14" s="41"/>
      <c r="N14" s="41"/>
    </row>
    <row r="15" spans="1:1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3"/>
      <c r="K15" s="41"/>
      <c r="L15" s="41"/>
      <c r="M15" s="41"/>
      <c r="N15" s="41"/>
    </row>
    <row r="16" spans="1:14" x14ac:dyDescent="0.2">
      <c r="A16" s="16" t="s">
        <v>13</v>
      </c>
      <c r="B16" s="12">
        <v>0</v>
      </c>
      <c r="C16" s="12">
        <v>0</v>
      </c>
      <c r="D16" s="12">
        <v>1.6</v>
      </c>
      <c r="E16" s="12">
        <v>0</v>
      </c>
      <c r="F16" s="12">
        <f t="shared" si="1"/>
        <v>1.6</v>
      </c>
      <c r="J16" s="53"/>
      <c r="K16" s="41"/>
      <c r="L16" s="41"/>
      <c r="M16" s="41"/>
      <c r="N16" s="41"/>
    </row>
    <row r="17" spans="1:14" x14ac:dyDescent="0.2">
      <c r="A17" s="16" t="s">
        <v>14</v>
      </c>
      <c r="B17" s="12">
        <v>0</v>
      </c>
      <c r="C17" s="12">
        <v>0</v>
      </c>
      <c r="D17" s="12">
        <v>0.6</v>
      </c>
      <c r="E17" s="12">
        <v>0</v>
      </c>
      <c r="F17" s="12">
        <f t="shared" si="1"/>
        <v>0.6</v>
      </c>
      <c r="J17" s="53"/>
      <c r="K17" s="41"/>
      <c r="L17" s="41"/>
      <c r="M17" s="41"/>
      <c r="N17" s="41"/>
    </row>
    <row r="18" spans="1:14" x14ac:dyDescent="0.2">
      <c r="A18" s="16" t="s">
        <v>15</v>
      </c>
      <c r="B18" s="12">
        <v>0</v>
      </c>
      <c r="C18" s="12">
        <v>0</v>
      </c>
      <c r="D18" s="12">
        <v>7</v>
      </c>
      <c r="E18" s="12">
        <v>0</v>
      </c>
      <c r="F18" s="12">
        <f t="shared" si="1"/>
        <v>7</v>
      </c>
      <c r="J18" s="53"/>
      <c r="K18" s="41"/>
      <c r="L18" s="41"/>
      <c r="M18" s="41"/>
      <c r="N18" s="41"/>
    </row>
    <row r="19" spans="1:14" x14ac:dyDescent="0.2">
      <c r="A19" s="16" t="s">
        <v>16</v>
      </c>
      <c r="B19" s="12">
        <v>0</v>
      </c>
      <c r="C19" s="12">
        <v>0</v>
      </c>
      <c r="D19" s="12">
        <v>1</v>
      </c>
      <c r="E19" s="12">
        <v>0</v>
      </c>
      <c r="F19" s="12">
        <f t="shared" si="1"/>
        <v>1</v>
      </c>
      <c r="J19" s="53"/>
      <c r="K19" s="41"/>
      <c r="L19" s="41"/>
      <c r="M19" s="41"/>
      <c r="N19" s="41"/>
    </row>
    <row r="20" spans="1:14" x14ac:dyDescent="0.2">
      <c r="A20" s="16" t="s">
        <v>17</v>
      </c>
      <c r="B20" s="12">
        <v>0</v>
      </c>
      <c r="C20" s="12">
        <v>0</v>
      </c>
      <c r="D20" s="12">
        <v>2.2000000000000002</v>
      </c>
      <c r="E20" s="12">
        <v>0</v>
      </c>
      <c r="F20" s="12">
        <f t="shared" si="1"/>
        <v>2.2000000000000002</v>
      </c>
      <c r="J20" s="53"/>
      <c r="K20" s="41"/>
      <c r="L20" s="41"/>
      <c r="M20" s="41"/>
      <c r="N20" s="41"/>
    </row>
    <row r="21" spans="1:14" x14ac:dyDescent="0.2">
      <c r="A21" s="16" t="s">
        <v>18</v>
      </c>
      <c r="B21" s="12">
        <v>0</v>
      </c>
      <c r="C21" s="12">
        <v>0</v>
      </c>
      <c r="D21" s="12">
        <v>1.8</v>
      </c>
      <c r="E21" s="12">
        <v>0</v>
      </c>
      <c r="F21" s="12">
        <f t="shared" si="1"/>
        <v>1.8</v>
      </c>
      <c r="J21" s="53"/>
      <c r="K21" s="41"/>
      <c r="L21" s="41"/>
      <c r="M21" s="41"/>
      <c r="N21" s="41"/>
    </row>
    <row r="22" spans="1:1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3"/>
      <c r="K22" s="41"/>
      <c r="L22" s="41"/>
      <c r="M22" s="41"/>
      <c r="N22" s="41"/>
    </row>
    <row r="23" spans="1:14" x14ac:dyDescent="0.2">
      <c r="A23" s="20" t="s">
        <v>20</v>
      </c>
      <c r="B23" s="12">
        <v>0</v>
      </c>
      <c r="C23" s="12">
        <v>0</v>
      </c>
      <c r="D23" s="12">
        <v>5.5</v>
      </c>
      <c r="E23" s="12">
        <v>0</v>
      </c>
      <c r="F23" s="12">
        <f t="shared" si="1"/>
        <v>5.5</v>
      </c>
      <c r="J23" s="53"/>
      <c r="K23" s="41"/>
      <c r="L23" s="41"/>
      <c r="M23" s="41"/>
      <c r="N23" s="41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2.0090909090909093</v>
      </c>
      <c r="E24" s="44">
        <f>AVERAGE(E13:E23)</f>
        <v>0</v>
      </c>
      <c r="F24" s="44">
        <f>AVERAGE(F13:F23)</f>
        <v>2.0090909090909093</v>
      </c>
      <c r="J24" s="53"/>
      <c r="K24" s="41"/>
      <c r="L24" s="41"/>
      <c r="M24" s="41"/>
      <c r="N24" s="41"/>
    </row>
    <row r="25" spans="1:14" x14ac:dyDescent="0.2">
      <c r="A25" s="118" t="s">
        <v>22</v>
      </c>
      <c r="B25" s="119">
        <v>0</v>
      </c>
      <c r="C25" s="119">
        <v>0</v>
      </c>
      <c r="D25" s="119">
        <v>16.8</v>
      </c>
      <c r="E25" s="119">
        <v>0</v>
      </c>
      <c r="F25" s="119">
        <f>B25+C25+D25+E25</f>
        <v>16.8</v>
      </c>
      <c r="J25" s="53"/>
      <c r="K25" s="41"/>
      <c r="L25" s="41"/>
      <c r="M25" s="41"/>
      <c r="N25" s="41"/>
    </row>
    <row r="26" spans="1:14" x14ac:dyDescent="0.2">
      <c r="A26" s="16" t="s">
        <v>23</v>
      </c>
      <c r="B26" s="12">
        <v>0</v>
      </c>
      <c r="C26" s="12">
        <v>0</v>
      </c>
      <c r="D26" s="12">
        <v>6.6</v>
      </c>
      <c r="E26" s="12">
        <v>0</v>
      </c>
      <c r="F26" s="12">
        <f>B26+C26+D26+E26</f>
        <v>6.6</v>
      </c>
      <c r="J26" s="53"/>
      <c r="K26" s="41"/>
      <c r="L26" s="41"/>
      <c r="M26" s="41"/>
      <c r="N26" s="41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11.7</v>
      </c>
      <c r="E27" s="43">
        <f>AVERAGE(E25:E26)</f>
        <v>0</v>
      </c>
      <c r="F27" s="44">
        <f>AVERAGE(F25:F26)</f>
        <v>11.7</v>
      </c>
      <c r="J27" s="53"/>
      <c r="K27" s="41"/>
      <c r="L27" s="41"/>
      <c r="M27" s="41"/>
      <c r="N27" s="41"/>
    </row>
    <row r="28" spans="1:14" x14ac:dyDescent="0.2">
      <c r="A28" s="118" t="s">
        <v>25</v>
      </c>
      <c r="B28" s="119">
        <v>0</v>
      </c>
      <c r="C28" s="119">
        <v>0</v>
      </c>
      <c r="D28" s="119">
        <v>41</v>
      </c>
      <c r="E28" s="119">
        <v>0</v>
      </c>
      <c r="F28" s="119">
        <f>B28+C28+D28+E28</f>
        <v>41</v>
      </c>
      <c r="J28" s="53"/>
      <c r="K28" s="41"/>
      <c r="L28" s="41"/>
      <c r="M28" s="41"/>
      <c r="N28" s="41"/>
    </row>
    <row r="29" spans="1:14" x14ac:dyDescent="0.2">
      <c r="A29" s="118" t="s">
        <v>26</v>
      </c>
      <c r="B29" s="119">
        <v>0</v>
      </c>
      <c r="C29" s="119">
        <v>0</v>
      </c>
      <c r="D29" s="119">
        <v>22.5</v>
      </c>
      <c r="E29" s="119">
        <v>0</v>
      </c>
      <c r="F29" s="119">
        <f>B29+C29+D29+E29</f>
        <v>22.5</v>
      </c>
      <c r="J29" s="53"/>
      <c r="K29" s="41"/>
      <c r="L29" s="41"/>
      <c r="M29" s="41"/>
      <c r="N29" s="41"/>
    </row>
    <row r="30" spans="1:14" x14ac:dyDescent="0.2">
      <c r="A30" s="118" t="s">
        <v>27</v>
      </c>
      <c r="B30" s="119">
        <v>0</v>
      </c>
      <c r="C30" s="119">
        <v>0</v>
      </c>
      <c r="D30" s="119">
        <v>26.2</v>
      </c>
      <c r="E30" s="119">
        <v>0</v>
      </c>
      <c r="F30" s="119">
        <f>B30+C30+D30+E30</f>
        <v>26.2</v>
      </c>
      <c r="J30" s="53"/>
      <c r="K30" s="41"/>
      <c r="L30" s="41"/>
      <c r="M30" s="41"/>
      <c r="N30" s="41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29.900000000000002</v>
      </c>
      <c r="E31" s="43">
        <f>AVERAGE(E28:E30)</f>
        <v>0</v>
      </c>
      <c r="F31" s="44">
        <f>AVERAGE(F28:F30)</f>
        <v>29.900000000000002</v>
      </c>
      <c r="J31" s="53"/>
      <c r="K31" s="41"/>
      <c r="L31" s="41"/>
      <c r="M31" s="41"/>
      <c r="N31" s="41"/>
    </row>
    <row r="32" spans="1:14" x14ac:dyDescent="0.2">
      <c r="A32" s="16" t="s">
        <v>45</v>
      </c>
      <c r="B32" s="12">
        <v>0</v>
      </c>
      <c r="C32" s="12">
        <v>0</v>
      </c>
      <c r="D32" s="12">
        <v>0.4</v>
      </c>
      <c r="E32" s="12">
        <v>0</v>
      </c>
      <c r="F32" s="12">
        <f t="shared" ref="F32:F40" si="2">B32+C32+D32+E32</f>
        <v>0.4</v>
      </c>
      <c r="J32" s="53"/>
      <c r="K32" s="41"/>
      <c r="L32" s="41"/>
      <c r="M32" s="41"/>
      <c r="N32" s="41"/>
    </row>
    <row r="33" spans="1:18" x14ac:dyDescent="0.2">
      <c r="A33" s="16" t="s">
        <v>29</v>
      </c>
      <c r="B33" s="12">
        <v>0</v>
      </c>
      <c r="C33" s="12">
        <v>0</v>
      </c>
      <c r="D33" s="12">
        <v>0.2</v>
      </c>
      <c r="E33" s="12">
        <v>0</v>
      </c>
      <c r="F33" s="12">
        <f t="shared" si="2"/>
        <v>0.2</v>
      </c>
      <c r="J33" s="53"/>
      <c r="K33" s="41"/>
      <c r="L33" s="41"/>
      <c r="M33" s="41"/>
      <c r="N33" s="41"/>
    </row>
    <row r="34" spans="1:18" x14ac:dyDescent="0.2">
      <c r="A34" s="16" t="s">
        <v>30</v>
      </c>
      <c r="B34" s="12">
        <v>0</v>
      </c>
      <c r="C34" s="12">
        <v>0</v>
      </c>
      <c r="D34" s="12">
        <v>6.8</v>
      </c>
      <c r="E34" s="12">
        <v>0</v>
      </c>
      <c r="F34" s="12">
        <f t="shared" si="2"/>
        <v>6.8</v>
      </c>
      <c r="J34" s="53"/>
      <c r="K34" s="41"/>
      <c r="L34" s="41"/>
      <c r="M34" s="41"/>
      <c r="N34" s="41"/>
      <c r="O34" s="53"/>
      <c r="P34" s="53"/>
      <c r="Q34" s="53"/>
      <c r="R34" s="53"/>
    </row>
    <row r="35" spans="1:18" x14ac:dyDescent="0.2">
      <c r="A35" s="16" t="s">
        <v>31</v>
      </c>
      <c r="B35" s="12">
        <v>0</v>
      </c>
      <c r="C35" s="12">
        <v>0</v>
      </c>
      <c r="D35" s="12">
        <v>3.4</v>
      </c>
      <c r="E35" s="12">
        <v>0</v>
      </c>
      <c r="F35" s="12">
        <f t="shared" si="2"/>
        <v>3.4</v>
      </c>
      <c r="J35" s="53"/>
      <c r="K35" s="53"/>
      <c r="L35" s="41"/>
      <c r="M35" s="41"/>
      <c r="N35" s="41"/>
      <c r="O35" s="54"/>
      <c r="P35" s="54"/>
      <c r="Q35" s="54"/>
      <c r="R35" s="54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1.8</v>
      </c>
      <c r="E37" s="12">
        <v>0</v>
      </c>
      <c r="F37" s="12">
        <f t="shared" si="2"/>
        <v>1.8</v>
      </c>
    </row>
    <row r="38" spans="1:18" x14ac:dyDescent="0.2">
      <c r="A38" s="118" t="s">
        <v>33</v>
      </c>
      <c r="B38" s="119">
        <v>0</v>
      </c>
      <c r="C38" s="119">
        <v>0</v>
      </c>
      <c r="D38" s="119">
        <v>16.399999999999999</v>
      </c>
      <c r="E38" s="119">
        <v>0</v>
      </c>
      <c r="F38" s="119">
        <f t="shared" si="2"/>
        <v>16.399999999999999</v>
      </c>
    </row>
    <row r="39" spans="1:18" x14ac:dyDescent="0.2">
      <c r="A39" s="118" t="s">
        <v>44</v>
      </c>
      <c r="B39" s="119">
        <v>0</v>
      </c>
      <c r="C39" s="119">
        <v>0</v>
      </c>
      <c r="D39" s="119">
        <v>20</v>
      </c>
      <c r="E39" s="119">
        <v>0</v>
      </c>
      <c r="F39" s="119">
        <f t="shared" si="2"/>
        <v>20</v>
      </c>
    </row>
    <row r="40" spans="1:18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5.4444444444444446</v>
      </c>
      <c r="E41" s="44">
        <f>AVERAGE(E32:E40)</f>
        <v>0</v>
      </c>
      <c r="F41" s="44">
        <f>AVERAGE(F32:F40)</f>
        <v>5.4444444444444446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5.6909090909090914</v>
      </c>
      <c r="E42" s="47">
        <f>AVERAGE(E4:E11,E13:E23,E25:E26,E28:E30,E32:E40)</f>
        <v>0</v>
      </c>
      <c r="F42" s="47">
        <f>AVERAGE(F4:F11,F13:F23,F25:F26,F28:F30,F32:F40)</f>
        <v>5.6909090909090914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K25" sqref="K25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7" t="s">
        <v>102</v>
      </c>
      <c r="B1" s="127"/>
      <c r="C1" s="127"/>
      <c r="D1" s="127"/>
      <c r="E1" s="127"/>
      <c r="F1" s="127"/>
      <c r="G1" s="58"/>
      <c r="H1" s="58"/>
      <c r="I1" s="58"/>
      <c r="J1" s="58"/>
    </row>
    <row r="2" spans="1:19" x14ac:dyDescent="0.2">
      <c r="A2" s="49"/>
      <c r="B2" s="6"/>
      <c r="G2" s="64"/>
      <c r="H2" s="64"/>
      <c r="I2" s="77"/>
      <c r="J2" s="64"/>
      <c r="L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4"/>
      <c r="H3" s="64"/>
      <c r="I3" s="77"/>
      <c r="J3" s="77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0.6</v>
      </c>
      <c r="C4" s="12">
        <v>0</v>
      </c>
      <c r="D4" s="12">
        <v>0</v>
      </c>
      <c r="E4" s="12">
        <v>0</v>
      </c>
      <c r="F4" s="12">
        <f t="shared" ref="F4:F11" si="0">B4+C4+D4+E4</f>
        <v>0.6</v>
      </c>
      <c r="G4" s="64"/>
      <c r="H4" s="64"/>
      <c r="I4" s="77"/>
      <c r="J4" s="77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4"/>
      <c r="H5" s="64"/>
      <c r="I5" s="77"/>
      <c r="J5" s="77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0.4</v>
      </c>
      <c r="C6" s="12">
        <v>0</v>
      </c>
      <c r="D6" s="12">
        <v>0</v>
      </c>
      <c r="E6" s="12">
        <v>0</v>
      </c>
      <c r="F6" s="12">
        <f t="shared" si="0"/>
        <v>0.4</v>
      </c>
      <c r="G6" s="64"/>
      <c r="H6" s="64"/>
      <c r="I6" s="77"/>
      <c r="J6" s="77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0.2</v>
      </c>
      <c r="C7" s="12">
        <v>0</v>
      </c>
      <c r="D7" s="12">
        <v>0</v>
      </c>
      <c r="E7" s="12">
        <v>0</v>
      </c>
      <c r="F7" s="12">
        <f t="shared" si="0"/>
        <v>0.2</v>
      </c>
      <c r="G7" s="64"/>
      <c r="H7" s="64"/>
      <c r="I7" s="77"/>
      <c r="J7" s="77"/>
      <c r="K7" s="41"/>
      <c r="L7" s="41"/>
      <c r="M7" s="41"/>
      <c r="N7" s="63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64"/>
      <c r="I8" s="77"/>
      <c r="J8" s="77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64"/>
      <c r="I9" s="77"/>
      <c r="J9" s="77"/>
      <c r="K9" s="41"/>
      <c r="L9" s="41"/>
      <c r="M9" s="41"/>
      <c r="N9" s="63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64"/>
      <c r="I10" s="77"/>
      <c r="J10" s="77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64"/>
      <c r="I11" s="77"/>
      <c r="J11" s="77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0.15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0.15</v>
      </c>
      <c r="G12" s="62"/>
      <c r="H12" s="64"/>
      <c r="I12" s="77"/>
      <c r="J12" s="77"/>
      <c r="K12" s="41"/>
      <c r="L12" s="41"/>
      <c r="M12" s="41"/>
      <c r="N12" s="63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64"/>
      <c r="I13" s="77"/>
      <c r="J13" s="77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4"/>
      <c r="H14" s="64"/>
      <c r="I14" s="77"/>
      <c r="J14" s="77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0.4</v>
      </c>
      <c r="C15" s="12">
        <v>0</v>
      </c>
      <c r="D15" s="12">
        <v>0</v>
      </c>
      <c r="E15" s="12">
        <v>0</v>
      </c>
      <c r="F15" s="12">
        <f t="shared" si="1"/>
        <v>0.4</v>
      </c>
      <c r="G15" s="64"/>
      <c r="H15" s="64"/>
      <c r="I15" s="77"/>
      <c r="J15" s="77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0.3</v>
      </c>
      <c r="C16" s="12">
        <v>0</v>
      </c>
      <c r="D16" s="12">
        <v>0</v>
      </c>
      <c r="E16" s="12">
        <v>0</v>
      </c>
      <c r="F16" s="12">
        <f t="shared" si="1"/>
        <v>0.3</v>
      </c>
      <c r="G16" s="64"/>
      <c r="H16" s="64"/>
      <c r="I16" s="77"/>
      <c r="J16" s="77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0.8</v>
      </c>
      <c r="C17" s="12">
        <v>0</v>
      </c>
      <c r="D17" s="12">
        <v>0</v>
      </c>
      <c r="E17" s="12">
        <v>0</v>
      </c>
      <c r="F17" s="12">
        <f t="shared" si="1"/>
        <v>0.8</v>
      </c>
      <c r="G17" s="64"/>
      <c r="H17" s="64"/>
      <c r="I17" s="77"/>
      <c r="J17" s="77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4"/>
      <c r="H18" s="64"/>
      <c r="I18" s="77"/>
      <c r="J18" s="77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0.4</v>
      </c>
      <c r="C19" s="12">
        <v>0</v>
      </c>
      <c r="D19" s="12">
        <v>0</v>
      </c>
      <c r="E19" s="12">
        <v>0</v>
      </c>
      <c r="F19" s="12">
        <f t="shared" si="1"/>
        <v>0.4</v>
      </c>
      <c r="G19" s="64"/>
      <c r="H19" s="64"/>
      <c r="I19" s="77"/>
      <c r="J19" s="77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4"/>
      <c r="H20" s="64"/>
      <c r="I20" s="77"/>
      <c r="J20" s="77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0.4</v>
      </c>
      <c r="C21" s="12">
        <v>0</v>
      </c>
      <c r="D21" s="12">
        <v>0</v>
      </c>
      <c r="E21" s="12">
        <v>0</v>
      </c>
      <c r="F21" s="12">
        <f t="shared" si="1"/>
        <v>0.4</v>
      </c>
      <c r="G21" s="64"/>
      <c r="H21" s="64"/>
      <c r="I21" s="77"/>
      <c r="J21" s="77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4"/>
      <c r="H22" s="64"/>
      <c r="I22" s="77"/>
      <c r="J22" s="77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4"/>
      <c r="H23" s="64"/>
      <c r="I23" s="77"/>
      <c r="J23" s="77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0.20909090909090908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0.20909090909090908</v>
      </c>
      <c r="G24" s="64"/>
      <c r="H24" s="64"/>
      <c r="I24" s="77"/>
      <c r="J24" s="77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0.2</v>
      </c>
      <c r="C25" s="12">
        <v>0</v>
      </c>
      <c r="D25" s="12">
        <v>0</v>
      </c>
      <c r="E25" s="12">
        <v>0</v>
      </c>
      <c r="F25" s="12">
        <f>B25+C25+D25+E25</f>
        <v>0.2</v>
      </c>
      <c r="G25" s="64"/>
      <c r="H25" s="64"/>
      <c r="I25" s="77"/>
      <c r="J25" s="77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4"/>
      <c r="H26" s="64"/>
      <c r="I26" s="77"/>
      <c r="J26" s="77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0.1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0.1</v>
      </c>
      <c r="G27" s="64"/>
      <c r="H27" s="64"/>
      <c r="I27" s="77"/>
      <c r="J27" s="77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4"/>
      <c r="H28" s="64"/>
      <c r="I28" s="77"/>
      <c r="J28" s="77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4"/>
      <c r="H29" s="64"/>
      <c r="I29" s="77"/>
      <c r="J29" s="77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0.2</v>
      </c>
      <c r="C30" s="12">
        <v>0</v>
      </c>
      <c r="D30" s="12">
        <v>0</v>
      </c>
      <c r="E30" s="12">
        <v>0</v>
      </c>
      <c r="F30" s="12">
        <f>B30+C30+D30+E30</f>
        <v>0.2</v>
      </c>
      <c r="G30" s="64"/>
      <c r="H30" s="64"/>
      <c r="I30" s="77"/>
      <c r="J30" s="77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6.6666666666666666E-2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6.6666666666666666E-2</v>
      </c>
      <c r="G31" s="64"/>
      <c r="H31" s="64"/>
      <c r="I31" s="77"/>
      <c r="J31" s="77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4"/>
      <c r="H32" s="64"/>
      <c r="I32" s="77"/>
      <c r="J32" s="77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G33" s="64"/>
      <c r="H33" s="64"/>
      <c r="I33" s="77"/>
      <c r="J33" s="77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4"/>
      <c r="H34" s="64"/>
      <c r="I34" s="77"/>
      <c r="J34" s="77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0.4</v>
      </c>
      <c r="C35" s="12">
        <v>0</v>
      </c>
      <c r="D35" s="12">
        <v>0</v>
      </c>
      <c r="E35" s="12">
        <v>0</v>
      </c>
      <c r="F35" s="12">
        <f t="shared" si="2"/>
        <v>0.4</v>
      </c>
      <c r="G35" s="64"/>
      <c r="H35" s="64"/>
      <c r="I35" s="77"/>
      <c r="J35" s="77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  <c r="G36" s="64"/>
      <c r="H36" s="64"/>
      <c r="I36" s="77"/>
      <c r="J36" s="64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4"/>
      <c r="H37" s="64"/>
      <c r="I37" s="77"/>
      <c r="J37" s="64"/>
    </row>
    <row r="38" spans="1:19" x14ac:dyDescent="0.2">
      <c r="A38" s="16" t="s">
        <v>33</v>
      </c>
      <c r="B38" s="12">
        <v>0.4</v>
      </c>
      <c r="C38" s="12">
        <v>0</v>
      </c>
      <c r="D38" s="12">
        <v>0</v>
      </c>
      <c r="E38" s="12">
        <v>0</v>
      </c>
      <c r="F38" s="12">
        <f t="shared" si="2"/>
        <v>0.4</v>
      </c>
      <c r="G38" s="64"/>
      <c r="H38" s="64"/>
      <c r="I38" s="77"/>
      <c r="J38" s="64"/>
    </row>
    <row r="39" spans="1:19" s="6" customFormat="1" x14ac:dyDescent="0.2">
      <c r="A39" s="16" t="s">
        <v>44</v>
      </c>
      <c r="B39" s="12">
        <v>1.2</v>
      </c>
      <c r="C39" s="12">
        <v>0</v>
      </c>
      <c r="D39" s="12">
        <v>0</v>
      </c>
      <c r="E39" s="12">
        <v>0</v>
      </c>
      <c r="F39" s="12">
        <f t="shared" si="2"/>
        <v>1.2</v>
      </c>
      <c r="G39" s="64"/>
      <c r="H39" s="60"/>
      <c r="I39" s="77"/>
      <c r="J39" s="60"/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4"/>
      <c r="H40" s="60"/>
      <c r="I40" s="77"/>
      <c r="J40" s="60"/>
    </row>
    <row r="41" spans="1:19" x14ac:dyDescent="0.2">
      <c r="A41" s="42" t="s">
        <v>35</v>
      </c>
      <c r="B41" s="44">
        <f>AVERAGE(B32:B40)</f>
        <v>0.26666666666666672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0.26666666666666672</v>
      </c>
      <c r="G41" s="64"/>
      <c r="H41" s="64"/>
      <c r="I41" s="77"/>
      <c r="J41" s="64"/>
    </row>
    <row r="42" spans="1:19" x14ac:dyDescent="0.2">
      <c r="A42" s="46" t="s">
        <v>36</v>
      </c>
      <c r="B42" s="47">
        <f>AVERAGE(B4:B11,B13:B23,B25:B26,B28:B30,B32:B40)</f>
        <v>0.19090909090909094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0.19090909090909094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103</v>
      </c>
      <c r="B1" s="127"/>
      <c r="C1" s="127"/>
      <c r="D1" s="127"/>
      <c r="E1" s="127"/>
      <c r="F1" s="127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H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4"/>
      <c r="H8" s="37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H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4"/>
      <c r="H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64"/>
      <c r="H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H12" s="37"/>
      <c r="J12" s="38"/>
      <c r="K12" s="41"/>
      <c r="L12" s="41"/>
      <c r="M12" s="41"/>
      <c r="N12" s="63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4"/>
      <c r="H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H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H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H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H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H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H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38"/>
      <c r="P33" s="38"/>
      <c r="Q33" s="38"/>
      <c r="R33" s="38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45"/>
      <c r="P34" s="45"/>
      <c r="Q34" s="45"/>
      <c r="R34" s="45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Normal="100" workbookViewId="0">
      <selection activeCell="L26" sqref="L26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7" t="s">
        <v>104</v>
      </c>
      <c r="B1" s="127"/>
      <c r="C1" s="127"/>
      <c r="D1" s="127"/>
      <c r="E1" s="127"/>
      <c r="F1" s="127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1:44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2">
      <c r="A4" s="16" t="s">
        <v>2</v>
      </c>
      <c r="B4" s="12">
        <v>0</v>
      </c>
      <c r="C4" s="12">
        <v>0</v>
      </c>
      <c r="D4" s="12">
        <v>1.8</v>
      </c>
      <c r="E4" s="12">
        <v>0</v>
      </c>
      <c r="F4" s="12">
        <f t="shared" ref="F4:F11" si="0">B4+C4+D4+E4</f>
        <v>1.8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</row>
    <row r="6" spans="1:44" s="1" customFormat="1" x14ac:dyDescent="0.2">
      <c r="A6" s="16" t="s">
        <v>4</v>
      </c>
      <c r="B6" s="12">
        <v>0</v>
      </c>
      <c r="C6" s="12">
        <v>0</v>
      </c>
      <c r="D6" s="12">
        <v>6</v>
      </c>
      <c r="E6" s="12">
        <v>0</v>
      </c>
      <c r="F6" s="12">
        <f t="shared" si="0"/>
        <v>6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</row>
    <row r="7" spans="1:44" x14ac:dyDescent="0.2">
      <c r="A7" s="16" t="s">
        <v>5</v>
      </c>
      <c r="B7" s="12">
        <v>0</v>
      </c>
      <c r="C7" s="12">
        <v>0</v>
      </c>
      <c r="D7" s="12">
        <v>1.8</v>
      </c>
      <c r="E7" s="12">
        <v>0</v>
      </c>
      <c r="F7" s="12">
        <f t="shared" si="0"/>
        <v>1.8</v>
      </c>
      <c r="G7" s="64"/>
      <c r="H7" s="37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2">
      <c r="A9" s="16" t="s">
        <v>7</v>
      </c>
      <c r="B9" s="12">
        <v>0</v>
      </c>
      <c r="C9" s="12">
        <v>0</v>
      </c>
      <c r="D9" s="12">
        <v>6.2</v>
      </c>
      <c r="E9" s="12">
        <v>0</v>
      </c>
      <c r="F9" s="12">
        <f t="shared" si="0"/>
        <v>6.2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2">
      <c r="A10" s="16" t="s">
        <v>8</v>
      </c>
      <c r="B10" s="12">
        <v>0</v>
      </c>
      <c r="C10" s="12">
        <v>0</v>
      </c>
      <c r="D10" s="12">
        <v>2.6</v>
      </c>
      <c r="E10" s="12">
        <v>0</v>
      </c>
      <c r="F10" s="12">
        <f t="shared" si="0"/>
        <v>2.6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2">
      <c r="A11" s="22" t="s">
        <v>47</v>
      </c>
      <c r="B11" s="12">
        <v>0</v>
      </c>
      <c r="C11" s="12">
        <v>0</v>
      </c>
      <c r="D11" s="12">
        <v>0.4</v>
      </c>
      <c r="E11" s="12">
        <v>0</v>
      </c>
      <c r="F11" s="12">
        <f t="shared" si="0"/>
        <v>0.4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2.35</v>
      </c>
      <c r="E12" s="43">
        <f>AVERAGE(E4:E11)</f>
        <v>0</v>
      </c>
      <c r="F12" s="43">
        <f>AVERAGE(F4:F11)</f>
        <v>2.35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</row>
    <row r="13" spans="1:44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2">
      <c r="A14" s="16" t="s">
        <v>11</v>
      </c>
      <c r="B14" s="12">
        <v>0</v>
      </c>
      <c r="C14" s="12">
        <v>0</v>
      </c>
      <c r="D14" s="12">
        <v>0.5</v>
      </c>
      <c r="E14" s="12">
        <v>0</v>
      </c>
      <c r="F14" s="12">
        <f t="shared" si="1"/>
        <v>0.5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</row>
    <row r="16" spans="1:44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2">
      <c r="A17" s="118" t="s">
        <v>14</v>
      </c>
      <c r="B17" s="119">
        <v>0</v>
      </c>
      <c r="C17" s="119">
        <v>0</v>
      </c>
      <c r="D17" s="119">
        <v>4</v>
      </c>
      <c r="E17" s="119">
        <v>0</v>
      </c>
      <c r="F17" s="119">
        <f t="shared" si="1"/>
        <v>4</v>
      </c>
      <c r="H17" s="5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</row>
    <row r="19" spans="1:4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</row>
    <row r="20" spans="1:44" x14ac:dyDescent="0.2">
      <c r="A20" s="16" t="s">
        <v>17</v>
      </c>
      <c r="B20" s="12">
        <v>0</v>
      </c>
      <c r="C20" s="12">
        <v>0</v>
      </c>
      <c r="D20" s="12">
        <v>1</v>
      </c>
      <c r="E20" s="12">
        <v>0</v>
      </c>
      <c r="F20" s="12">
        <f t="shared" si="1"/>
        <v>1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</row>
    <row r="21" spans="1:4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</row>
    <row r="22" spans="1:4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</row>
    <row r="23" spans="1:44" x14ac:dyDescent="0.2">
      <c r="A23" s="120" t="s">
        <v>20</v>
      </c>
      <c r="B23" s="119">
        <v>0</v>
      </c>
      <c r="C23" s="119">
        <v>0</v>
      </c>
      <c r="D23" s="119">
        <v>2</v>
      </c>
      <c r="E23" s="119">
        <v>0</v>
      </c>
      <c r="F23" s="119">
        <f t="shared" si="1"/>
        <v>2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</row>
    <row r="24" spans="1:4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0.68181818181818177</v>
      </c>
      <c r="E24" s="44">
        <f>AVERAGE(E13:E23)</f>
        <v>0</v>
      </c>
      <c r="F24" s="44">
        <f>AVERAGE(F13:F23)</f>
        <v>0.68181818181818177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</row>
    <row r="25" spans="1:44" x14ac:dyDescent="0.2">
      <c r="A25" s="118" t="s">
        <v>22</v>
      </c>
      <c r="B25" s="119">
        <v>0</v>
      </c>
      <c r="C25" s="119">
        <v>0</v>
      </c>
      <c r="D25" s="119">
        <v>9.5</v>
      </c>
      <c r="E25" s="119">
        <v>0</v>
      </c>
      <c r="F25" s="119">
        <f>B25+C25+D25+E25</f>
        <v>9.5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</row>
    <row r="26" spans="1:44" x14ac:dyDescent="0.2">
      <c r="A26" s="118" t="s">
        <v>23</v>
      </c>
      <c r="B26" s="119">
        <v>0</v>
      </c>
      <c r="C26" s="119">
        <v>0</v>
      </c>
      <c r="D26" s="119">
        <v>9.4</v>
      </c>
      <c r="E26" s="119">
        <v>0</v>
      </c>
      <c r="F26" s="119">
        <f>B26+C26+D26+E26</f>
        <v>9.4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</row>
    <row r="27" spans="1:4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9.4499999999999993</v>
      </c>
      <c r="E27" s="43">
        <f>AVERAGE(E25:E26)</f>
        <v>0</v>
      </c>
      <c r="F27" s="44">
        <f>AVERAGE(F25:F26)</f>
        <v>9.4499999999999993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</row>
    <row r="28" spans="1:44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</row>
    <row r="29" spans="1:4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</row>
    <row r="30" spans="1:44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</row>
    <row r="31" spans="1:4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1:44" x14ac:dyDescent="0.2">
      <c r="A32" s="16" t="s">
        <v>45</v>
      </c>
      <c r="B32" s="12">
        <v>0</v>
      </c>
      <c r="C32" s="12">
        <v>0</v>
      </c>
      <c r="D32" s="12">
        <v>3</v>
      </c>
      <c r="E32" s="12">
        <v>0</v>
      </c>
      <c r="F32" s="12">
        <f t="shared" ref="F32:F40" si="2">B32+C32+D32+E32</f>
        <v>3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1:44" x14ac:dyDescent="0.2">
      <c r="A33" s="16" t="s">
        <v>29</v>
      </c>
      <c r="B33" s="12">
        <v>0</v>
      </c>
      <c r="C33" s="12">
        <v>0</v>
      </c>
      <c r="D33" s="12">
        <v>0.4</v>
      </c>
      <c r="E33" s="12">
        <v>0</v>
      </c>
      <c r="F33" s="12">
        <f t="shared" si="2"/>
        <v>0.4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</row>
    <row r="34" spans="1:44" x14ac:dyDescent="0.2">
      <c r="A34" s="16" t="s">
        <v>30</v>
      </c>
      <c r="B34" s="12">
        <v>0</v>
      </c>
      <c r="C34" s="12">
        <v>0</v>
      </c>
      <c r="D34" s="12">
        <v>1.9</v>
      </c>
      <c r="E34" s="12">
        <v>0</v>
      </c>
      <c r="F34" s="12">
        <f t="shared" si="2"/>
        <v>1.9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x14ac:dyDescent="0.2">
      <c r="A35" s="16" t="s">
        <v>31</v>
      </c>
      <c r="B35" s="12">
        <v>0</v>
      </c>
      <c r="C35" s="12">
        <v>0</v>
      </c>
      <c r="D35" s="12">
        <v>3.8</v>
      </c>
      <c r="E35" s="12">
        <v>0</v>
      </c>
      <c r="F35" s="12">
        <f t="shared" si="2"/>
        <v>3.8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</row>
    <row r="36" spans="1:44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x14ac:dyDescent="0.2">
      <c r="A37" s="16" t="s">
        <v>32</v>
      </c>
      <c r="B37" s="12">
        <v>0</v>
      </c>
      <c r="C37" s="12">
        <v>0</v>
      </c>
      <c r="D37" s="12">
        <v>1.6</v>
      </c>
      <c r="E37" s="12">
        <v>0</v>
      </c>
      <c r="F37" s="12">
        <f t="shared" si="2"/>
        <v>1.6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</row>
    <row r="38" spans="1:44" x14ac:dyDescent="0.2">
      <c r="A38" s="16" t="s">
        <v>33</v>
      </c>
      <c r="B38" s="12">
        <v>0</v>
      </c>
      <c r="C38" s="12">
        <v>0</v>
      </c>
      <c r="D38" s="12">
        <v>3</v>
      </c>
      <c r="E38" s="12">
        <v>0</v>
      </c>
      <c r="F38" s="12">
        <f t="shared" si="2"/>
        <v>3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</row>
    <row r="39" spans="1:44" s="6" customFormat="1" x14ac:dyDescent="0.2">
      <c r="A39" s="16" t="s">
        <v>44</v>
      </c>
      <c r="B39" s="12">
        <v>0</v>
      </c>
      <c r="C39" s="12">
        <v>0</v>
      </c>
      <c r="D39" s="12">
        <v>1.6</v>
      </c>
      <c r="E39" s="12">
        <v>0</v>
      </c>
      <c r="F39" s="12">
        <f t="shared" si="2"/>
        <v>1.6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</row>
    <row r="40" spans="1:44" s="6" customFormat="1" x14ac:dyDescent="0.2">
      <c r="A40" s="16" t="s">
        <v>88</v>
      </c>
      <c r="B40" s="12">
        <v>0</v>
      </c>
      <c r="C40" s="12">
        <v>0</v>
      </c>
      <c r="D40" s="12">
        <v>1.2</v>
      </c>
      <c r="E40" s="12">
        <v>0</v>
      </c>
      <c r="F40" s="12">
        <f t="shared" si="2"/>
        <v>1.2</v>
      </c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</row>
    <row r="41" spans="1:4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1.8333333333333333</v>
      </c>
      <c r="E41" s="44">
        <f>AVERAGE(E32:E40)</f>
        <v>0</v>
      </c>
      <c r="F41" s="44">
        <f>AVERAGE(F32:F40)</f>
        <v>1.8333333333333333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</row>
    <row r="42" spans="1:4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1.8696969696969696</v>
      </c>
      <c r="E42" s="47">
        <f>AVERAGE(E4:E11,E13:E23,E25:E26,E28:E30,E32:E40)</f>
        <v>0</v>
      </c>
      <c r="F42" s="47">
        <f>AVERAGE(F4:F11,F13:F23,F25:F26,F28:F30,F32:F40)</f>
        <v>1.8696969696969696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</row>
    <row r="43" spans="1:44" x14ac:dyDescent="0.2"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</row>
    <row r="44" spans="1:44" x14ac:dyDescent="0.2"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7" t="s">
        <v>105</v>
      </c>
      <c r="B1" s="127"/>
      <c r="C1" s="127"/>
      <c r="D1" s="127"/>
      <c r="E1" s="127"/>
      <c r="F1" s="127"/>
    </row>
    <row r="2" spans="1:20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</row>
    <row r="14" spans="1:20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</row>
    <row r="35" spans="1:20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20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20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J20" sqref="J20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7" t="s">
        <v>106</v>
      </c>
      <c r="B1" s="127"/>
      <c r="C1" s="127"/>
      <c r="D1" s="127"/>
      <c r="E1" s="127"/>
      <c r="F1" s="127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18" t="s">
        <v>2</v>
      </c>
      <c r="B4" s="119">
        <v>0</v>
      </c>
      <c r="C4" s="119">
        <v>0</v>
      </c>
      <c r="D4" s="119">
        <v>25.6</v>
      </c>
      <c r="E4" s="119">
        <v>6.6</v>
      </c>
      <c r="F4" s="119">
        <f t="shared" ref="F4:F11" si="0">B4+C4+D4+E4</f>
        <v>32.200000000000003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3.8</v>
      </c>
      <c r="E5" s="12">
        <v>4.4000000000000004</v>
      </c>
      <c r="F5" s="12">
        <f t="shared" si="0"/>
        <v>8.1999999999999993</v>
      </c>
      <c r="G5" s="64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8" t="s">
        <v>4</v>
      </c>
      <c r="B6" s="119">
        <v>0</v>
      </c>
      <c r="C6" s="119">
        <v>0</v>
      </c>
      <c r="D6" s="119">
        <v>17</v>
      </c>
      <c r="E6" s="119">
        <v>5.2</v>
      </c>
      <c r="F6" s="119">
        <f t="shared" si="0"/>
        <v>22.2</v>
      </c>
      <c r="G6" s="64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10.4</v>
      </c>
      <c r="E7" s="12">
        <v>8.1999999999999993</v>
      </c>
      <c r="F7" s="12">
        <f t="shared" si="0"/>
        <v>18.600000000000001</v>
      </c>
      <c r="G7" s="64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5.4</v>
      </c>
      <c r="F8" s="12">
        <f t="shared" si="0"/>
        <v>5.4</v>
      </c>
      <c r="G8" s="64"/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4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18" t="s">
        <v>8</v>
      </c>
      <c r="B10" s="119">
        <v>0</v>
      </c>
      <c r="C10" s="119">
        <v>0</v>
      </c>
      <c r="D10" s="119">
        <v>10.4</v>
      </c>
      <c r="E10" s="119">
        <v>5.9</v>
      </c>
      <c r="F10" s="119">
        <f t="shared" si="0"/>
        <v>16.3</v>
      </c>
      <c r="G10" s="64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1" t="s">
        <v>47</v>
      </c>
      <c r="B11" s="119">
        <v>0</v>
      </c>
      <c r="C11" s="119">
        <v>0</v>
      </c>
      <c r="D11" s="119">
        <v>14</v>
      </c>
      <c r="E11" s="119">
        <v>12.8</v>
      </c>
      <c r="F11" s="119">
        <f t="shared" si="0"/>
        <v>26.8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10.15</v>
      </c>
      <c r="E12" s="43">
        <f>AVERAGE(E4:E11)</f>
        <v>6.0625</v>
      </c>
      <c r="F12" s="43">
        <f>AVERAGE(F4:F11)</f>
        <v>16.212500000000002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3.6</v>
      </c>
      <c r="E13" s="12">
        <v>4.5999999999999996</v>
      </c>
      <c r="F13" s="12">
        <f t="shared" ref="F13:F23" si="1">B13+C13+D13+E13</f>
        <v>8.1999999999999993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1.6</v>
      </c>
      <c r="E14" s="12">
        <v>3.6</v>
      </c>
      <c r="F14" s="12">
        <f t="shared" si="1"/>
        <v>5.2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0.6</v>
      </c>
      <c r="E15" s="12">
        <v>8</v>
      </c>
      <c r="F15" s="12">
        <f t="shared" si="1"/>
        <v>8.6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1</v>
      </c>
      <c r="E16" s="12">
        <v>6.8</v>
      </c>
      <c r="F16" s="12">
        <f t="shared" si="1"/>
        <v>7.8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0.2</v>
      </c>
      <c r="E17" s="12">
        <v>0.8</v>
      </c>
      <c r="F17" s="12">
        <f t="shared" si="1"/>
        <v>1</v>
      </c>
      <c r="G17" s="37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8" t="s">
        <v>15</v>
      </c>
      <c r="B18" s="119">
        <v>0</v>
      </c>
      <c r="C18" s="119">
        <v>0</v>
      </c>
      <c r="D18" s="119">
        <v>11.4</v>
      </c>
      <c r="E18" s="119">
        <v>8.8000000000000007</v>
      </c>
      <c r="F18" s="119">
        <f t="shared" si="1"/>
        <v>20.200000000000003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0.6</v>
      </c>
      <c r="E19" s="12">
        <v>1.6</v>
      </c>
      <c r="F19" s="12">
        <f t="shared" si="1"/>
        <v>2.2000000000000002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2.5</v>
      </c>
      <c r="E20" s="12">
        <v>5.5</v>
      </c>
      <c r="F20" s="12">
        <f t="shared" si="1"/>
        <v>8</v>
      </c>
      <c r="G20" s="37"/>
      <c r="I20" s="38"/>
      <c r="J20" s="38"/>
      <c r="K20" s="41"/>
      <c r="L20" s="55"/>
      <c r="M20" s="55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5.4</v>
      </c>
      <c r="E21" s="12">
        <v>5</v>
      </c>
      <c r="F21" s="12">
        <f t="shared" si="1"/>
        <v>10.4</v>
      </c>
      <c r="G21" s="37"/>
      <c r="I21" s="38"/>
      <c r="J21" s="38"/>
      <c r="K21" s="41"/>
      <c r="L21" s="55"/>
      <c r="M21" s="55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3.2</v>
      </c>
      <c r="E22" s="12">
        <v>6.5</v>
      </c>
      <c r="F22" s="12">
        <f t="shared" si="1"/>
        <v>9.6999999999999993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5.2</v>
      </c>
      <c r="E23" s="12">
        <v>0.3</v>
      </c>
      <c r="F23" s="12">
        <f t="shared" si="1"/>
        <v>5.5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3.209090909090909</v>
      </c>
      <c r="E24" s="44">
        <f>AVERAGE(E13:E23)</f>
        <v>4.6818181818181817</v>
      </c>
      <c r="F24" s="44">
        <f>AVERAGE(F13:F23)</f>
        <v>7.8909090909090915</v>
      </c>
      <c r="G24" s="37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8" t="s">
        <v>22</v>
      </c>
      <c r="B25" s="119">
        <v>0</v>
      </c>
      <c r="C25" s="119">
        <v>0</v>
      </c>
      <c r="D25" s="119">
        <v>15.8</v>
      </c>
      <c r="E25" s="119">
        <v>13</v>
      </c>
      <c r="F25" s="119">
        <f>B25+C25+D25+E25</f>
        <v>28.8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18" t="s">
        <v>23</v>
      </c>
      <c r="B26" s="119">
        <v>0</v>
      </c>
      <c r="C26" s="119">
        <v>0</v>
      </c>
      <c r="D26" s="119">
        <v>18</v>
      </c>
      <c r="E26" s="119">
        <v>9.1999999999999993</v>
      </c>
      <c r="F26" s="119">
        <f>B26+C26+D26+E26</f>
        <v>27.2</v>
      </c>
      <c r="G26" s="37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16.899999999999999</v>
      </c>
      <c r="E27" s="43">
        <f>AVERAGE(E25:E26)</f>
        <v>11.1</v>
      </c>
      <c r="F27" s="44">
        <f>AVERAGE(F25:F26)</f>
        <v>28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7.3</v>
      </c>
      <c r="E28" s="12">
        <v>1.1000000000000001</v>
      </c>
      <c r="F28" s="12">
        <f>B28+C28+D28+E28</f>
        <v>8.4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7.2</v>
      </c>
      <c r="E29" s="12">
        <v>7.4</v>
      </c>
      <c r="F29" s="12">
        <f>B29+C29+D29+E29</f>
        <v>14.600000000000001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19">
        <v>0</v>
      </c>
      <c r="C30" s="119">
        <v>0</v>
      </c>
      <c r="D30" s="119">
        <v>19.5</v>
      </c>
      <c r="E30" s="119">
        <v>7</v>
      </c>
      <c r="F30" s="119">
        <f>B30+C30+D30+E30</f>
        <v>26.5</v>
      </c>
      <c r="I30" s="38"/>
      <c r="J30" s="38"/>
      <c r="K30" s="41"/>
      <c r="L30" s="63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11.333333333333334</v>
      </c>
      <c r="E31" s="43">
        <f>AVERAGE(E28:E30)</f>
        <v>5.166666666666667</v>
      </c>
      <c r="F31" s="44">
        <f>AVERAGE(F28:F30)</f>
        <v>16.5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1.4</v>
      </c>
      <c r="E32" s="12">
        <v>0</v>
      </c>
      <c r="F32" s="12">
        <f t="shared" ref="F32:F40" si="2">B32+C32+D32+E32</f>
        <v>1.4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8" t="s">
        <v>29</v>
      </c>
      <c r="B33" s="119">
        <v>0</v>
      </c>
      <c r="C33" s="119">
        <v>0</v>
      </c>
      <c r="D33" s="119">
        <v>13.6</v>
      </c>
      <c r="E33" s="119">
        <v>0</v>
      </c>
      <c r="F33" s="119">
        <f t="shared" si="2"/>
        <v>13.6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5.6</v>
      </c>
      <c r="E35" s="12">
        <v>0.4</v>
      </c>
      <c r="F35" s="12">
        <f t="shared" si="2"/>
        <v>6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5.6</v>
      </c>
      <c r="E37" s="12">
        <v>0</v>
      </c>
      <c r="F37" s="12">
        <f t="shared" si="2"/>
        <v>5.6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4.8</v>
      </c>
      <c r="E38" s="12">
        <v>0</v>
      </c>
      <c r="F38" s="12">
        <f t="shared" si="2"/>
        <v>4.8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0.4</v>
      </c>
      <c r="E39" s="12">
        <v>0</v>
      </c>
      <c r="F39" s="12">
        <f t="shared" si="2"/>
        <v>0.4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0.6</v>
      </c>
      <c r="E40" s="12">
        <v>0</v>
      </c>
      <c r="F40" s="12">
        <f t="shared" si="2"/>
        <v>0.6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3.5555555555555554</v>
      </c>
      <c r="E41" s="44">
        <f>AVERAGE(E32:E40)</f>
        <v>4.4444444444444446E-2</v>
      </c>
      <c r="F41" s="44">
        <f>AVERAGE(F32:F40)</f>
        <v>3.5999999999999996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6.5545454545454547</v>
      </c>
      <c r="E42" s="47">
        <f>AVERAGE(E4:E11,E13:E23,E25:E26,E28:E30,E32:E40)</f>
        <v>4.1848484848484846</v>
      </c>
      <c r="F42" s="47">
        <f>AVERAGE(F4:F11,F13:F23,F25:F26,F28:F30,F32:F40)</f>
        <v>10.73939393939394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G2" sqref="G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7" t="s">
        <v>107</v>
      </c>
      <c r="B1" s="127"/>
      <c r="C1" s="127"/>
      <c r="D1" s="127"/>
      <c r="E1" s="127"/>
      <c r="F1" s="127"/>
      <c r="K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8</v>
      </c>
      <c r="C4" s="12">
        <v>0</v>
      </c>
      <c r="D4" s="12">
        <v>0</v>
      </c>
      <c r="E4" s="12">
        <v>0</v>
      </c>
      <c r="F4" s="12">
        <f t="shared" ref="F4:F11" si="0">B4+C4+D4+E4</f>
        <v>8</v>
      </c>
      <c r="I4" s="38"/>
      <c r="J4" s="38"/>
      <c r="K4" s="41"/>
      <c r="L4" s="41"/>
      <c r="M4" s="63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9.6</v>
      </c>
      <c r="C5" s="12">
        <v>0</v>
      </c>
      <c r="D5" s="12">
        <v>0</v>
      </c>
      <c r="E5" s="12">
        <v>0</v>
      </c>
      <c r="F5" s="12">
        <f t="shared" si="0"/>
        <v>9.6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4.4000000000000004</v>
      </c>
      <c r="C6" s="12">
        <v>0</v>
      </c>
      <c r="D6" s="12">
        <v>0</v>
      </c>
      <c r="E6" s="12">
        <v>0</v>
      </c>
      <c r="F6" s="12">
        <f t="shared" si="0"/>
        <v>4.4000000000000004</v>
      </c>
      <c r="J6" s="38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3.6</v>
      </c>
      <c r="C7" s="12">
        <v>0</v>
      </c>
      <c r="D7" s="12">
        <v>0</v>
      </c>
      <c r="E7" s="12">
        <v>0</v>
      </c>
      <c r="F7" s="12">
        <f t="shared" si="0"/>
        <v>3.6</v>
      </c>
      <c r="G7" s="64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11</v>
      </c>
      <c r="C8" s="12">
        <v>0</v>
      </c>
      <c r="D8" s="12">
        <v>0</v>
      </c>
      <c r="E8" s="12">
        <v>0</v>
      </c>
      <c r="F8" s="12">
        <f t="shared" si="0"/>
        <v>11</v>
      </c>
      <c r="J8" s="38"/>
      <c r="K8" s="41"/>
      <c r="L8" s="41"/>
      <c r="M8" s="41"/>
      <c r="N8" s="63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5.9</v>
      </c>
      <c r="C10" s="12">
        <v>0</v>
      </c>
      <c r="D10" s="12">
        <v>0</v>
      </c>
      <c r="E10" s="12">
        <v>0</v>
      </c>
      <c r="F10" s="12">
        <f t="shared" si="0"/>
        <v>5.9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5.4</v>
      </c>
      <c r="C11" s="12">
        <v>0</v>
      </c>
      <c r="D11" s="12">
        <v>0</v>
      </c>
      <c r="E11" s="12">
        <v>0</v>
      </c>
      <c r="F11" s="12">
        <f t="shared" si="0"/>
        <v>5.4</v>
      </c>
      <c r="J11" s="38"/>
      <c r="K11" s="41"/>
      <c r="L11" s="41"/>
      <c r="M11" s="41"/>
      <c r="N11" s="63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5.9874999999999998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5.9874999999999998</v>
      </c>
      <c r="G12" s="62"/>
      <c r="H12" s="37"/>
      <c r="I12" s="37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3.6</v>
      </c>
      <c r="C13" s="12">
        <v>0</v>
      </c>
      <c r="D13" s="12">
        <v>0</v>
      </c>
      <c r="E13" s="12">
        <v>0</v>
      </c>
      <c r="F13" s="12">
        <f t="shared" ref="F13:F23" si="1">B13+C13+D13+E13</f>
        <v>3.6</v>
      </c>
      <c r="G13" s="64"/>
      <c r="H13" s="37"/>
      <c r="I13" s="37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4.5999999999999996</v>
      </c>
      <c r="C14" s="12">
        <v>0</v>
      </c>
      <c r="D14" s="12">
        <v>0</v>
      </c>
      <c r="E14" s="12">
        <v>0</v>
      </c>
      <c r="F14" s="12">
        <f t="shared" si="1"/>
        <v>4.5999999999999996</v>
      </c>
      <c r="G14" s="37"/>
      <c r="H14" s="37"/>
      <c r="I14" s="37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5.8</v>
      </c>
      <c r="C15" s="12">
        <v>0</v>
      </c>
      <c r="D15" s="12">
        <v>0</v>
      </c>
      <c r="E15" s="12">
        <v>0</v>
      </c>
      <c r="F15" s="12">
        <f t="shared" si="1"/>
        <v>5.8</v>
      </c>
      <c r="G15" s="37"/>
      <c r="H15" s="37"/>
      <c r="I15" s="37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6.8</v>
      </c>
      <c r="C16" s="12">
        <v>0</v>
      </c>
      <c r="D16" s="12">
        <v>0</v>
      </c>
      <c r="E16" s="12">
        <v>0</v>
      </c>
      <c r="F16" s="12">
        <f t="shared" si="1"/>
        <v>6.8</v>
      </c>
      <c r="G16" s="37"/>
      <c r="H16" s="37"/>
      <c r="I16" s="37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8.5</v>
      </c>
      <c r="C17" s="12">
        <v>0</v>
      </c>
      <c r="D17" s="12">
        <v>0</v>
      </c>
      <c r="E17" s="12">
        <v>0</v>
      </c>
      <c r="F17" s="12">
        <f t="shared" si="1"/>
        <v>8.5</v>
      </c>
      <c r="G17" s="37"/>
      <c r="H17" s="37"/>
      <c r="I17" s="37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7.8</v>
      </c>
      <c r="C18" s="12">
        <v>0</v>
      </c>
      <c r="D18" s="12">
        <v>0</v>
      </c>
      <c r="E18" s="12">
        <v>0</v>
      </c>
      <c r="F18" s="12">
        <f t="shared" si="1"/>
        <v>7.8</v>
      </c>
      <c r="G18" s="37"/>
      <c r="H18" s="37"/>
      <c r="I18" s="37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5.4</v>
      </c>
      <c r="C19" s="12">
        <v>0</v>
      </c>
      <c r="D19" s="12">
        <v>0</v>
      </c>
      <c r="E19" s="12">
        <v>0</v>
      </c>
      <c r="F19" s="12">
        <f t="shared" si="1"/>
        <v>5.4</v>
      </c>
      <c r="G19" s="37"/>
      <c r="H19" s="37"/>
      <c r="I19" s="37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3.8</v>
      </c>
      <c r="C20" s="12">
        <v>0</v>
      </c>
      <c r="D20" s="12">
        <v>0</v>
      </c>
      <c r="E20" s="12">
        <v>0</v>
      </c>
      <c r="F20" s="12">
        <f t="shared" si="1"/>
        <v>3.8</v>
      </c>
      <c r="G20" s="37"/>
      <c r="H20" s="37"/>
      <c r="I20" s="37"/>
      <c r="J20" s="38"/>
      <c r="K20" s="55"/>
      <c r="L20" s="55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9.1999999999999993</v>
      </c>
      <c r="C21" s="12">
        <v>0</v>
      </c>
      <c r="D21" s="12">
        <v>0</v>
      </c>
      <c r="E21" s="12">
        <v>0</v>
      </c>
      <c r="F21" s="12">
        <f t="shared" si="1"/>
        <v>9.1999999999999993</v>
      </c>
      <c r="G21" s="37"/>
      <c r="H21" s="37"/>
      <c r="I21" s="37"/>
      <c r="J21" s="38"/>
      <c r="K21" s="55"/>
      <c r="L21" s="55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7.5</v>
      </c>
      <c r="C22" s="12">
        <v>0</v>
      </c>
      <c r="D22" s="12">
        <v>0</v>
      </c>
      <c r="E22" s="12">
        <v>0</v>
      </c>
      <c r="F22" s="12">
        <f t="shared" si="1"/>
        <v>7.5</v>
      </c>
      <c r="G22" s="37"/>
      <c r="H22" s="37"/>
      <c r="I22" s="37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7.3</v>
      </c>
      <c r="C23" s="12">
        <v>0</v>
      </c>
      <c r="D23" s="12">
        <v>0</v>
      </c>
      <c r="E23" s="12">
        <v>0</v>
      </c>
      <c r="F23" s="12">
        <f t="shared" si="1"/>
        <v>7.3</v>
      </c>
      <c r="G23" s="37"/>
      <c r="H23" s="37"/>
      <c r="I23" s="37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6.3909090909090907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6.3909090909090907</v>
      </c>
      <c r="G24" s="37"/>
      <c r="H24" s="37"/>
      <c r="I24" s="37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11.4</v>
      </c>
      <c r="C25" s="12">
        <v>0</v>
      </c>
      <c r="D25" s="12">
        <v>0</v>
      </c>
      <c r="E25" s="12">
        <v>0</v>
      </c>
      <c r="F25" s="12">
        <f>B25+C25+D25+E25</f>
        <v>11.4</v>
      </c>
      <c r="G25" s="37"/>
      <c r="H25" s="37"/>
      <c r="I25" s="37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8.8000000000000007</v>
      </c>
      <c r="C26" s="12">
        <v>0</v>
      </c>
      <c r="D26" s="12">
        <v>0</v>
      </c>
      <c r="E26" s="12">
        <v>0</v>
      </c>
      <c r="F26" s="12">
        <f>B26+C26+D26+E26</f>
        <v>8.8000000000000007</v>
      </c>
      <c r="G26" s="37"/>
      <c r="H26" s="37"/>
      <c r="I26" s="37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10.100000000000001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10.100000000000001</v>
      </c>
      <c r="G27" s="37"/>
      <c r="H27" s="37"/>
      <c r="I27" s="37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6.5</v>
      </c>
      <c r="C28" s="12">
        <v>0</v>
      </c>
      <c r="D28" s="12">
        <v>0</v>
      </c>
      <c r="E28" s="12">
        <v>0</v>
      </c>
      <c r="F28" s="12">
        <f>B28+C28+D28+E28</f>
        <v>6.5</v>
      </c>
      <c r="G28" s="37"/>
      <c r="H28" s="37"/>
      <c r="I28" s="37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6.2</v>
      </c>
      <c r="C29" s="12">
        <v>0</v>
      </c>
      <c r="D29" s="12">
        <v>0</v>
      </c>
      <c r="E29" s="12">
        <v>0</v>
      </c>
      <c r="F29" s="12">
        <f>B29+C29+D29+E29</f>
        <v>6.2</v>
      </c>
      <c r="G29" s="37"/>
      <c r="H29" s="37"/>
      <c r="I29" s="37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2.5</v>
      </c>
      <c r="C30" s="12">
        <v>0</v>
      </c>
      <c r="D30" s="12">
        <v>0</v>
      </c>
      <c r="E30" s="12">
        <v>0</v>
      </c>
      <c r="F30" s="12">
        <f>B30+C30+D30+E30</f>
        <v>2.5</v>
      </c>
      <c r="G30" s="37"/>
      <c r="H30" s="37"/>
      <c r="I30" s="37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5.0666666666666664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5.0666666666666664</v>
      </c>
      <c r="G31" s="37"/>
      <c r="H31" s="37"/>
      <c r="I31" s="37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6.6</v>
      </c>
      <c r="C32" s="12">
        <v>0</v>
      </c>
      <c r="D32" s="12">
        <v>0</v>
      </c>
      <c r="E32" s="12">
        <v>0</v>
      </c>
      <c r="F32" s="12">
        <f t="shared" ref="F32:F40" si="2">B32+C32+D32+E32</f>
        <v>6.6</v>
      </c>
      <c r="G32" s="37"/>
      <c r="H32" s="37"/>
      <c r="I32" s="37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7.8</v>
      </c>
      <c r="C33" s="12">
        <v>0</v>
      </c>
      <c r="D33" s="12">
        <v>0</v>
      </c>
      <c r="E33" s="12">
        <v>0</v>
      </c>
      <c r="F33" s="12">
        <f t="shared" si="2"/>
        <v>7.8</v>
      </c>
      <c r="G33" s="37"/>
      <c r="H33" s="37"/>
      <c r="I33" s="37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6.6</v>
      </c>
      <c r="C34" s="12">
        <v>0</v>
      </c>
      <c r="D34" s="12">
        <v>0</v>
      </c>
      <c r="E34" s="12">
        <v>0</v>
      </c>
      <c r="F34" s="12">
        <f t="shared" si="2"/>
        <v>6.6</v>
      </c>
      <c r="G34" s="37"/>
      <c r="H34" s="37"/>
      <c r="I34" s="37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5</v>
      </c>
      <c r="C35" s="12">
        <v>0</v>
      </c>
      <c r="D35" s="12">
        <v>0</v>
      </c>
      <c r="E35" s="12">
        <v>0</v>
      </c>
      <c r="F35" s="12">
        <f t="shared" si="2"/>
        <v>5</v>
      </c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6.8</v>
      </c>
      <c r="C36" s="12">
        <v>0</v>
      </c>
      <c r="D36" s="12">
        <v>0</v>
      </c>
      <c r="E36" s="12">
        <v>0</v>
      </c>
      <c r="F36" s="12">
        <f t="shared" si="2"/>
        <v>6.8</v>
      </c>
      <c r="G36" s="37"/>
      <c r="H36" s="37"/>
      <c r="I36" s="37"/>
      <c r="J36" s="38"/>
      <c r="K36" s="37"/>
      <c r="L36" s="37"/>
    </row>
    <row r="37" spans="1:19" x14ac:dyDescent="0.2">
      <c r="A37" s="16" t="s">
        <v>32</v>
      </c>
      <c r="B37" s="12">
        <v>10</v>
      </c>
      <c r="C37" s="12">
        <v>0</v>
      </c>
      <c r="D37" s="12">
        <v>0</v>
      </c>
      <c r="E37" s="12">
        <v>0</v>
      </c>
      <c r="F37" s="12">
        <f t="shared" si="2"/>
        <v>10</v>
      </c>
      <c r="G37" s="37"/>
      <c r="H37" s="37"/>
      <c r="I37" s="37"/>
      <c r="J37" s="38"/>
      <c r="K37" s="37"/>
      <c r="L37" s="37"/>
    </row>
    <row r="38" spans="1:19" x14ac:dyDescent="0.2">
      <c r="A38" s="16" t="s">
        <v>33</v>
      </c>
      <c r="B38" s="12">
        <v>4</v>
      </c>
      <c r="C38" s="12">
        <v>0</v>
      </c>
      <c r="D38" s="12">
        <v>0</v>
      </c>
      <c r="E38" s="12">
        <v>0</v>
      </c>
      <c r="F38" s="12">
        <f t="shared" si="2"/>
        <v>4</v>
      </c>
      <c r="G38" s="37"/>
      <c r="H38" s="37"/>
      <c r="I38" s="37"/>
      <c r="J38" s="38"/>
      <c r="K38" s="37"/>
      <c r="L38" s="37"/>
    </row>
    <row r="39" spans="1:19" s="6" customFormat="1" x14ac:dyDescent="0.2">
      <c r="A39" s="16" t="s">
        <v>44</v>
      </c>
      <c r="B39" s="12">
        <v>4.8</v>
      </c>
      <c r="C39" s="12">
        <v>0</v>
      </c>
      <c r="D39" s="12">
        <v>0</v>
      </c>
      <c r="E39" s="12">
        <v>0</v>
      </c>
      <c r="F39" s="12">
        <f t="shared" si="2"/>
        <v>4.8</v>
      </c>
      <c r="G39" s="60"/>
      <c r="H39" s="60"/>
      <c r="I39" s="60"/>
      <c r="J39" s="38"/>
      <c r="K39" s="60"/>
      <c r="L39" s="60"/>
    </row>
    <row r="40" spans="1:19" s="6" customFormat="1" x14ac:dyDescent="0.2">
      <c r="A40" s="16" t="s">
        <v>88</v>
      </c>
      <c r="B40" s="12">
        <v>8.5</v>
      </c>
      <c r="C40" s="12">
        <v>0</v>
      </c>
      <c r="D40" s="12">
        <v>0</v>
      </c>
      <c r="E40" s="12">
        <v>0</v>
      </c>
      <c r="F40" s="12">
        <f t="shared" si="2"/>
        <v>8.5</v>
      </c>
      <c r="G40" s="60"/>
      <c r="H40" s="60"/>
      <c r="I40" s="60"/>
      <c r="J40" s="38"/>
      <c r="K40" s="60"/>
      <c r="L40" s="60"/>
    </row>
    <row r="41" spans="1:19" x14ac:dyDescent="0.2">
      <c r="A41" s="42" t="s">
        <v>35</v>
      </c>
      <c r="B41" s="44">
        <f>AVERAGE(B32:B40)</f>
        <v>6.6777777777777771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6.6777777777777771</v>
      </c>
      <c r="G41" s="37"/>
      <c r="H41" s="37"/>
      <c r="I41" s="37"/>
      <c r="J41" s="38"/>
      <c r="K41" s="37"/>
      <c r="L41" s="37"/>
    </row>
    <row r="42" spans="1:19" x14ac:dyDescent="0.2">
      <c r="A42" s="46" t="s">
        <v>36</v>
      </c>
      <c r="B42" s="47">
        <f>AVERAGE(B4:B11,B13:B23,B25:B26,B28:B30,B32:B40)</f>
        <v>6.4757575757575765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6.4757575757575765</v>
      </c>
      <c r="J42" s="38"/>
    </row>
    <row r="43" spans="1:19" x14ac:dyDescent="0.2">
      <c r="J43" s="38"/>
    </row>
    <row r="44" spans="1:19" x14ac:dyDescent="0.2">
      <c r="J44" s="38"/>
    </row>
    <row r="45" spans="1:19" x14ac:dyDescent="0.2">
      <c r="J45" s="38"/>
    </row>
    <row r="46" spans="1:19" x14ac:dyDescent="0.2">
      <c r="J46" s="38"/>
    </row>
    <row r="47" spans="1:19" x14ac:dyDescent="0.2">
      <c r="J47" s="38"/>
    </row>
    <row r="48" spans="1:19" x14ac:dyDescent="0.2">
      <c r="J48" s="38"/>
    </row>
    <row r="49" spans="10:10" x14ac:dyDescent="0.2">
      <c r="J49" s="38"/>
    </row>
    <row r="50" spans="10:10" x14ac:dyDescent="0.2">
      <c r="J50" s="38"/>
    </row>
    <row r="51" spans="10:10" x14ac:dyDescent="0.2">
      <c r="J51" s="38"/>
    </row>
    <row r="52" spans="10:10" x14ac:dyDescent="0.2">
      <c r="J52" s="38"/>
    </row>
    <row r="53" spans="10:10" x14ac:dyDescent="0.2">
      <c r="J53" s="38"/>
    </row>
    <row r="54" spans="10:10" x14ac:dyDescent="0.2">
      <c r="J54" s="38"/>
    </row>
    <row r="55" spans="10:10" x14ac:dyDescent="0.2">
      <c r="J55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J27" sqref="J2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27" t="s">
        <v>108</v>
      </c>
      <c r="B1" s="127"/>
      <c r="C1" s="127"/>
      <c r="D1" s="127"/>
      <c r="E1" s="127"/>
      <c r="F1" s="127"/>
    </row>
    <row r="2" spans="1:21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</row>
    <row r="4" spans="1:21" x14ac:dyDescent="0.2">
      <c r="A4" s="16" t="s">
        <v>2</v>
      </c>
      <c r="B4" s="12">
        <v>0</v>
      </c>
      <c r="C4" s="12">
        <v>0</v>
      </c>
      <c r="D4" s="12">
        <v>0</v>
      </c>
      <c r="E4" s="12">
        <v>24.4</v>
      </c>
      <c r="F4" s="12">
        <f t="shared" ref="F4:F11" si="0">B4+C4+D4+E4</f>
        <v>24.4</v>
      </c>
      <c r="G4" s="64"/>
      <c r="H4" s="64"/>
      <c r="I4" s="77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  <c r="U4" s="38"/>
    </row>
    <row r="5" spans="1:21" x14ac:dyDescent="0.2">
      <c r="A5" s="16" t="s">
        <v>3</v>
      </c>
      <c r="B5" s="12">
        <v>0</v>
      </c>
      <c r="C5" s="12">
        <v>0</v>
      </c>
      <c r="D5" s="12">
        <v>0</v>
      </c>
      <c r="E5" s="12">
        <v>23.5</v>
      </c>
      <c r="F5" s="12">
        <f t="shared" si="0"/>
        <v>23.5</v>
      </c>
      <c r="G5" s="64"/>
      <c r="H5" s="64"/>
      <c r="I5" s="77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  <c r="U5" s="38"/>
    </row>
    <row r="6" spans="1:21" s="1" customFormat="1" x14ac:dyDescent="0.2">
      <c r="A6" s="118" t="s">
        <v>4</v>
      </c>
      <c r="B6" s="119">
        <v>0</v>
      </c>
      <c r="C6" s="119">
        <v>0</v>
      </c>
      <c r="D6" s="119">
        <v>0</v>
      </c>
      <c r="E6" s="119">
        <v>37.799999999999997</v>
      </c>
      <c r="F6" s="119">
        <f t="shared" si="0"/>
        <v>37.799999999999997</v>
      </c>
      <c r="G6" s="64"/>
      <c r="H6" s="64"/>
      <c r="I6" s="77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</row>
    <row r="7" spans="1:21" x14ac:dyDescent="0.2">
      <c r="A7" s="16" t="s">
        <v>5</v>
      </c>
      <c r="B7" s="12">
        <v>0</v>
      </c>
      <c r="C7" s="12">
        <v>0</v>
      </c>
      <c r="D7" s="12">
        <v>0</v>
      </c>
      <c r="E7" s="12">
        <v>24.2</v>
      </c>
      <c r="F7" s="12">
        <f t="shared" si="0"/>
        <v>24.2</v>
      </c>
      <c r="G7" s="64"/>
      <c r="H7" s="64"/>
      <c r="I7" s="77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</row>
    <row r="8" spans="1:21" x14ac:dyDescent="0.2">
      <c r="A8" s="16" t="s">
        <v>6</v>
      </c>
      <c r="B8" s="12">
        <v>0</v>
      </c>
      <c r="C8" s="12">
        <v>0</v>
      </c>
      <c r="D8" s="12">
        <v>0</v>
      </c>
      <c r="E8" s="12">
        <v>19.8</v>
      </c>
      <c r="F8" s="12">
        <f t="shared" si="0"/>
        <v>19.8</v>
      </c>
      <c r="G8" s="64"/>
      <c r="H8" s="64"/>
      <c r="I8" s="77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</row>
    <row r="9" spans="1:21" x14ac:dyDescent="0.2">
      <c r="A9" s="118" t="s">
        <v>7</v>
      </c>
      <c r="B9" s="119">
        <v>0</v>
      </c>
      <c r="C9" s="119">
        <v>0</v>
      </c>
      <c r="D9" s="119">
        <v>0</v>
      </c>
      <c r="E9" s="119">
        <v>29.4</v>
      </c>
      <c r="F9" s="119">
        <f t="shared" si="0"/>
        <v>29.4</v>
      </c>
      <c r="G9" s="64"/>
      <c r="H9" s="64"/>
      <c r="I9" s="77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</row>
    <row r="10" spans="1:21" x14ac:dyDescent="0.2">
      <c r="A10" s="118" t="s">
        <v>8</v>
      </c>
      <c r="B10" s="119">
        <v>0</v>
      </c>
      <c r="C10" s="119">
        <v>0</v>
      </c>
      <c r="D10" s="119">
        <v>0</v>
      </c>
      <c r="E10" s="119">
        <v>28.5</v>
      </c>
      <c r="F10" s="119">
        <f t="shared" si="0"/>
        <v>28.5</v>
      </c>
      <c r="G10" s="64"/>
      <c r="H10" s="64"/>
      <c r="I10" s="77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</row>
    <row r="11" spans="1:21" x14ac:dyDescent="0.2">
      <c r="A11" s="121" t="s">
        <v>47</v>
      </c>
      <c r="B11" s="119">
        <v>0</v>
      </c>
      <c r="C11" s="119">
        <v>0</v>
      </c>
      <c r="D11" s="119">
        <v>0</v>
      </c>
      <c r="E11" s="119">
        <v>28.2</v>
      </c>
      <c r="F11" s="119">
        <f t="shared" si="0"/>
        <v>28.2</v>
      </c>
      <c r="G11" s="64"/>
      <c r="H11" s="64"/>
      <c r="I11" s="77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  <c r="U11" s="38"/>
    </row>
    <row r="12" spans="1:21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26.974999999999998</v>
      </c>
      <c r="F12" s="43">
        <f>AVERAGE(F4:F11)</f>
        <v>26.974999999999998</v>
      </c>
      <c r="G12" s="62"/>
      <c r="H12" s="64"/>
      <c r="I12" s="77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</row>
    <row r="13" spans="1:21" x14ac:dyDescent="0.2">
      <c r="A13" s="118" t="s">
        <v>10</v>
      </c>
      <c r="B13" s="119">
        <v>0</v>
      </c>
      <c r="C13" s="119">
        <v>0</v>
      </c>
      <c r="D13" s="119">
        <v>0</v>
      </c>
      <c r="E13" s="119">
        <v>31.4</v>
      </c>
      <c r="F13" s="119">
        <f t="shared" ref="F13:F23" si="1">B13+C13+D13+E13</f>
        <v>31.4</v>
      </c>
      <c r="G13" s="64"/>
      <c r="H13" s="64"/>
      <c r="I13" s="77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</row>
    <row r="14" spans="1:21" x14ac:dyDescent="0.2">
      <c r="A14" s="118" t="s">
        <v>11</v>
      </c>
      <c r="B14" s="119">
        <v>0</v>
      </c>
      <c r="C14" s="119">
        <v>0</v>
      </c>
      <c r="D14" s="119">
        <v>0</v>
      </c>
      <c r="E14" s="119">
        <v>39</v>
      </c>
      <c r="F14" s="119">
        <f t="shared" si="1"/>
        <v>39</v>
      </c>
      <c r="G14" s="64"/>
      <c r="H14" s="64"/>
      <c r="I14" s="77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</row>
    <row r="15" spans="1:21" x14ac:dyDescent="0.2">
      <c r="A15" s="118" t="s">
        <v>12</v>
      </c>
      <c r="B15" s="119">
        <v>0</v>
      </c>
      <c r="C15" s="119">
        <v>0</v>
      </c>
      <c r="D15" s="119">
        <v>0</v>
      </c>
      <c r="E15" s="119">
        <v>31.6</v>
      </c>
      <c r="F15" s="119">
        <f t="shared" si="1"/>
        <v>31.6</v>
      </c>
      <c r="G15" s="64"/>
      <c r="H15" s="64"/>
      <c r="I15" s="77"/>
      <c r="J15" s="38"/>
      <c r="K15" s="41"/>
      <c r="L15" s="41"/>
      <c r="M15" s="41"/>
      <c r="N15" s="41"/>
      <c r="O15" s="38"/>
      <c r="P15" s="38"/>
      <c r="Q15" s="38"/>
      <c r="R15" s="38"/>
      <c r="S15" s="38"/>
      <c r="T15" s="38"/>
      <c r="U15" s="38"/>
    </row>
    <row r="16" spans="1:21" x14ac:dyDescent="0.2">
      <c r="A16" s="118" t="s">
        <v>13</v>
      </c>
      <c r="B16" s="119">
        <v>0</v>
      </c>
      <c r="C16" s="119">
        <v>0</v>
      </c>
      <c r="D16" s="119">
        <v>0</v>
      </c>
      <c r="E16" s="119">
        <v>34.200000000000003</v>
      </c>
      <c r="F16" s="119">
        <f t="shared" si="1"/>
        <v>34.200000000000003</v>
      </c>
      <c r="G16" s="64"/>
      <c r="H16" s="64"/>
      <c r="I16" s="77"/>
      <c r="J16" s="38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</row>
    <row r="17" spans="1:21" x14ac:dyDescent="0.2">
      <c r="A17" s="118" t="s">
        <v>14</v>
      </c>
      <c r="B17" s="119">
        <v>0</v>
      </c>
      <c r="C17" s="119">
        <v>0</v>
      </c>
      <c r="D17" s="119">
        <v>0</v>
      </c>
      <c r="E17" s="119">
        <v>28.5</v>
      </c>
      <c r="F17" s="119">
        <f t="shared" si="1"/>
        <v>28.5</v>
      </c>
      <c r="G17" s="64"/>
      <c r="H17" s="64"/>
      <c r="I17" s="77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</row>
    <row r="18" spans="1:21" x14ac:dyDescent="0.2">
      <c r="A18" s="118" t="s">
        <v>15</v>
      </c>
      <c r="B18" s="119">
        <v>0</v>
      </c>
      <c r="C18" s="119">
        <v>0</v>
      </c>
      <c r="D18" s="119">
        <v>0</v>
      </c>
      <c r="E18" s="119">
        <v>30</v>
      </c>
      <c r="F18" s="119">
        <f t="shared" si="1"/>
        <v>30</v>
      </c>
      <c r="G18" s="64"/>
      <c r="H18" s="64"/>
      <c r="I18" s="77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</row>
    <row r="19" spans="1:21" x14ac:dyDescent="0.2">
      <c r="A19" s="118" t="s">
        <v>16</v>
      </c>
      <c r="B19" s="119">
        <v>0</v>
      </c>
      <c r="C19" s="119">
        <v>0</v>
      </c>
      <c r="D19" s="119">
        <v>0</v>
      </c>
      <c r="E19" s="119">
        <v>43</v>
      </c>
      <c r="F19" s="119">
        <f t="shared" si="1"/>
        <v>43</v>
      </c>
      <c r="G19" s="64"/>
      <c r="H19" s="64"/>
      <c r="I19" s="77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</row>
    <row r="20" spans="1:21" x14ac:dyDescent="0.2">
      <c r="A20" s="118" t="s">
        <v>17</v>
      </c>
      <c r="B20" s="119">
        <v>0</v>
      </c>
      <c r="C20" s="119">
        <v>0</v>
      </c>
      <c r="D20" s="119">
        <v>0</v>
      </c>
      <c r="E20" s="119">
        <v>35</v>
      </c>
      <c r="F20" s="119">
        <f t="shared" si="1"/>
        <v>35</v>
      </c>
      <c r="G20" s="64"/>
      <c r="H20" s="64"/>
      <c r="I20" s="77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</row>
    <row r="21" spans="1:21" x14ac:dyDescent="0.2">
      <c r="A21" s="16" t="s">
        <v>18</v>
      </c>
      <c r="B21" s="12">
        <v>0</v>
      </c>
      <c r="C21" s="12">
        <v>0</v>
      </c>
      <c r="D21" s="12">
        <v>1</v>
      </c>
      <c r="E21" s="12">
        <v>23.8</v>
      </c>
      <c r="F21" s="12">
        <f t="shared" si="1"/>
        <v>24.8</v>
      </c>
      <c r="G21" s="64"/>
      <c r="H21" s="64"/>
      <c r="I21" s="77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</row>
    <row r="22" spans="1:21" x14ac:dyDescent="0.2">
      <c r="A22" s="120" t="s">
        <v>19</v>
      </c>
      <c r="B22" s="119">
        <v>0</v>
      </c>
      <c r="C22" s="119">
        <v>0</v>
      </c>
      <c r="D22" s="119">
        <v>0</v>
      </c>
      <c r="E22" s="119">
        <v>29</v>
      </c>
      <c r="F22" s="119">
        <f t="shared" si="1"/>
        <v>29</v>
      </c>
      <c r="G22" s="64"/>
      <c r="H22" s="64"/>
      <c r="I22" s="77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</row>
    <row r="23" spans="1:21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24.2</v>
      </c>
      <c r="F23" s="12">
        <f t="shared" si="1"/>
        <v>24.2</v>
      </c>
      <c r="G23" s="64"/>
      <c r="H23" s="64"/>
      <c r="I23" s="77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</row>
    <row r="24" spans="1:21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9.0909090909090912E-2</v>
      </c>
      <c r="E24" s="44">
        <f>AVERAGE(E13:E23)</f>
        <v>31.790909090909089</v>
      </c>
      <c r="F24" s="44">
        <f>AVERAGE(F13:F23)</f>
        <v>31.881818181818179</v>
      </c>
      <c r="G24" s="64"/>
      <c r="H24" s="64"/>
      <c r="I24" s="77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</row>
    <row r="25" spans="1:21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22</v>
      </c>
      <c r="F25" s="12">
        <f>B25+C25+D25+E25</f>
        <v>22</v>
      </c>
      <c r="G25" s="64"/>
      <c r="H25" s="64"/>
      <c r="I25" s="77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</row>
    <row r="26" spans="1:21" x14ac:dyDescent="0.2">
      <c r="A26" s="118" t="s">
        <v>23</v>
      </c>
      <c r="B26" s="119">
        <v>0</v>
      </c>
      <c r="C26" s="119">
        <v>0</v>
      </c>
      <c r="D26" s="119">
        <v>0</v>
      </c>
      <c r="E26" s="119">
        <v>27.4</v>
      </c>
      <c r="F26" s="119">
        <f>B26+C26+D26+E26</f>
        <v>27.4</v>
      </c>
      <c r="G26" s="64"/>
      <c r="H26" s="64"/>
      <c r="I26" s="77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</row>
    <row r="27" spans="1:21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24.7</v>
      </c>
      <c r="F27" s="44">
        <f>AVERAGE(F25:F26)</f>
        <v>24.7</v>
      </c>
      <c r="G27" s="64"/>
      <c r="H27" s="64"/>
      <c r="I27" s="77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</row>
    <row r="28" spans="1:21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16.2</v>
      </c>
      <c r="F28" s="12">
        <f>B28+C28+D28+E28</f>
        <v>16.2</v>
      </c>
      <c r="G28" s="64"/>
      <c r="H28" s="64"/>
      <c r="I28" s="77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</row>
    <row r="29" spans="1:21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24.8</v>
      </c>
      <c r="F29" s="12">
        <f>B29+C29+D29+E29</f>
        <v>24.8</v>
      </c>
      <c r="G29" s="64"/>
      <c r="H29" s="64"/>
      <c r="I29" s="77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</row>
    <row r="30" spans="1:21" x14ac:dyDescent="0.2">
      <c r="A30" s="118" t="s">
        <v>27</v>
      </c>
      <c r="B30" s="119">
        <v>0</v>
      </c>
      <c r="C30" s="119">
        <v>0</v>
      </c>
      <c r="D30" s="119">
        <v>0</v>
      </c>
      <c r="E30" s="119">
        <v>34</v>
      </c>
      <c r="F30" s="119">
        <f>B30+C30+D30+E30</f>
        <v>34</v>
      </c>
      <c r="G30" s="64"/>
      <c r="H30" s="64"/>
      <c r="I30" s="77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</row>
    <row r="31" spans="1:21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25</v>
      </c>
      <c r="F31" s="44">
        <f>AVERAGE(F28:F30)</f>
        <v>25</v>
      </c>
      <c r="G31" s="64"/>
      <c r="H31" s="64"/>
      <c r="I31" s="77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</row>
    <row r="32" spans="1:21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13.8</v>
      </c>
      <c r="F32" s="12">
        <f t="shared" ref="F32:F40" si="2">B32+C32+D32+E32</f>
        <v>13.8</v>
      </c>
      <c r="G32" s="64"/>
      <c r="H32" s="64"/>
      <c r="I32" s="77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</row>
    <row r="33" spans="1:21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16.2</v>
      </c>
      <c r="F33" s="12">
        <f t="shared" si="2"/>
        <v>16.2</v>
      </c>
      <c r="G33" s="64"/>
      <c r="H33" s="64"/>
      <c r="I33" s="77"/>
      <c r="J33" s="38"/>
      <c r="K33" s="41"/>
      <c r="L33" s="41"/>
      <c r="M33" s="41"/>
      <c r="N33" s="41"/>
      <c r="O33" s="38"/>
      <c r="P33" s="38"/>
      <c r="Q33" s="38"/>
      <c r="R33" s="38"/>
      <c r="S33" s="38"/>
      <c r="T33" s="38"/>
      <c r="U33" s="38"/>
    </row>
    <row r="34" spans="1:21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19.5</v>
      </c>
      <c r="F34" s="12">
        <f t="shared" si="2"/>
        <v>19.5</v>
      </c>
      <c r="G34" s="64"/>
      <c r="H34" s="64"/>
      <c r="I34" s="77"/>
      <c r="J34" s="38"/>
      <c r="K34" s="41"/>
      <c r="L34" s="41"/>
      <c r="M34" s="41"/>
      <c r="N34" s="41"/>
      <c r="O34" s="45"/>
      <c r="P34" s="45"/>
      <c r="Q34" s="45"/>
      <c r="R34" s="45"/>
      <c r="S34" s="38"/>
      <c r="T34" s="38"/>
      <c r="U34" s="38"/>
    </row>
    <row r="35" spans="1:21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21.4</v>
      </c>
      <c r="F35" s="12">
        <f t="shared" si="2"/>
        <v>21.4</v>
      </c>
      <c r="G35" s="64"/>
      <c r="H35" s="64"/>
      <c r="I35" s="7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x14ac:dyDescent="0.2">
      <c r="A36" s="118" t="s">
        <v>46</v>
      </c>
      <c r="B36" s="119">
        <v>0</v>
      </c>
      <c r="C36" s="119">
        <v>0</v>
      </c>
      <c r="D36" s="119">
        <v>0</v>
      </c>
      <c r="E36" s="119">
        <v>29.8</v>
      </c>
      <c r="F36" s="119">
        <f t="shared" si="2"/>
        <v>29.8</v>
      </c>
      <c r="G36" s="79"/>
      <c r="H36" s="64"/>
      <c r="I36" s="77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21.4</v>
      </c>
      <c r="F37" s="12">
        <f t="shared" si="2"/>
        <v>21.4</v>
      </c>
      <c r="G37" s="79"/>
      <c r="H37" s="64"/>
      <c r="I37" s="77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21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21.2</v>
      </c>
      <c r="F38" s="12">
        <f t="shared" si="2"/>
        <v>21.2</v>
      </c>
      <c r="G38" s="80"/>
      <c r="H38" s="64"/>
      <c r="I38" s="64"/>
    </row>
    <row r="39" spans="1:21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22.8</v>
      </c>
      <c r="F39" s="12">
        <f t="shared" si="2"/>
        <v>22.8</v>
      </c>
      <c r="G39" s="81"/>
      <c r="H39" s="64"/>
      <c r="I39" s="60"/>
    </row>
    <row r="40" spans="1:21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21.8</v>
      </c>
      <c r="F40" s="12">
        <f t="shared" si="2"/>
        <v>21.8</v>
      </c>
      <c r="G40" s="81"/>
      <c r="H40" s="64"/>
      <c r="I40" s="60"/>
    </row>
    <row r="41" spans="1:21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20.87777777777778</v>
      </c>
      <c r="F41" s="44">
        <f>AVERAGE(F32:F40)</f>
        <v>20.87777777777778</v>
      </c>
      <c r="G41" s="79"/>
      <c r="H41" s="64"/>
      <c r="I41" s="64"/>
    </row>
    <row r="42" spans="1:21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3.0303030303030304E-2</v>
      </c>
      <c r="E42" s="47">
        <f>AVERAGE(E4:E11,E13:E23,E25:E26,E28:E30,E32:E40)</f>
        <v>26.599999999999994</v>
      </c>
      <c r="F42" s="47">
        <f>AVERAGE(F4:F11,F13:F23,F25:F26,F28:F30,F32:F40)</f>
        <v>26.630303030303025</v>
      </c>
    </row>
  </sheetData>
  <protectedRanges>
    <protectedRange sqref="B4:E11 B13:E23 B25:E26 B28:E30 B32:E40" name="Intervalo1_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I29" sqref="I29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27" t="s">
        <v>109</v>
      </c>
      <c r="B1" s="127"/>
      <c r="C1" s="127"/>
      <c r="D1" s="127"/>
      <c r="E1" s="127"/>
      <c r="F1" s="127"/>
    </row>
    <row r="2" spans="1:20" x14ac:dyDescent="0.2">
      <c r="A2" s="49"/>
      <c r="B2" s="6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0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37"/>
      <c r="H3" s="37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</row>
    <row r="4" spans="1:20" x14ac:dyDescent="0.2">
      <c r="A4" s="16" t="s">
        <v>2</v>
      </c>
      <c r="B4" s="12">
        <v>3.6</v>
      </c>
      <c r="C4" s="12">
        <v>0</v>
      </c>
      <c r="D4" s="12">
        <v>0</v>
      </c>
      <c r="E4" s="12">
        <v>0</v>
      </c>
      <c r="F4" s="12">
        <f t="shared" ref="F4:F11" si="0">B4+C4+D4+E4</f>
        <v>3.6</v>
      </c>
      <c r="G4" s="37"/>
      <c r="H4" s="37"/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  <c r="T4" s="38"/>
    </row>
    <row r="5" spans="1:20" x14ac:dyDescent="0.2">
      <c r="A5" s="16" t="s">
        <v>3</v>
      </c>
      <c r="B5" s="12">
        <v>4.3</v>
      </c>
      <c r="C5" s="12">
        <v>0</v>
      </c>
      <c r="D5" s="12">
        <v>0</v>
      </c>
      <c r="E5" s="12">
        <v>0</v>
      </c>
      <c r="F5" s="12">
        <f t="shared" si="0"/>
        <v>4.3</v>
      </c>
      <c r="G5" s="37"/>
      <c r="H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  <c r="T5" s="38"/>
    </row>
    <row r="6" spans="1:20" s="1" customFormat="1" x14ac:dyDescent="0.2">
      <c r="A6" s="16" t="s">
        <v>4</v>
      </c>
      <c r="B6" s="12">
        <v>2.2000000000000002</v>
      </c>
      <c r="C6" s="12">
        <v>0</v>
      </c>
      <c r="D6" s="12">
        <v>0</v>
      </c>
      <c r="E6" s="12">
        <v>0</v>
      </c>
      <c r="F6" s="12">
        <f t="shared" si="0"/>
        <v>2.2000000000000002</v>
      </c>
      <c r="G6" s="61"/>
      <c r="H6" s="38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</row>
    <row r="7" spans="1:20" x14ac:dyDescent="0.2">
      <c r="A7" s="16" t="s">
        <v>5</v>
      </c>
      <c r="B7" s="12">
        <v>2.6</v>
      </c>
      <c r="C7" s="12">
        <v>0</v>
      </c>
      <c r="D7" s="12">
        <v>0</v>
      </c>
      <c r="E7" s="12">
        <v>0</v>
      </c>
      <c r="F7" s="12">
        <f t="shared" si="0"/>
        <v>2.6</v>
      </c>
      <c r="G7" s="37"/>
      <c r="H7" s="38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</row>
    <row r="8" spans="1:20" x14ac:dyDescent="0.2">
      <c r="A8" s="16" t="s">
        <v>6</v>
      </c>
      <c r="B8" s="12">
        <v>4.5999999999999996</v>
      </c>
      <c r="C8" s="12">
        <v>0</v>
      </c>
      <c r="D8" s="12">
        <v>0</v>
      </c>
      <c r="E8" s="12">
        <v>0</v>
      </c>
      <c r="F8" s="12">
        <f t="shared" si="0"/>
        <v>4.5999999999999996</v>
      </c>
      <c r="G8" s="37"/>
      <c r="H8" s="38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</row>
    <row r="9" spans="1:20" x14ac:dyDescent="0.2">
      <c r="A9" s="16" t="s">
        <v>7</v>
      </c>
      <c r="B9" s="12">
        <v>5.4</v>
      </c>
      <c r="C9" s="12">
        <v>0</v>
      </c>
      <c r="D9" s="12">
        <v>0</v>
      </c>
      <c r="E9" s="12">
        <v>0</v>
      </c>
      <c r="F9" s="12">
        <f t="shared" si="0"/>
        <v>5.4</v>
      </c>
      <c r="G9" s="37"/>
      <c r="H9" s="38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</row>
    <row r="10" spans="1:20" x14ac:dyDescent="0.2">
      <c r="A10" s="16" t="s">
        <v>8</v>
      </c>
      <c r="B10" s="12">
        <v>3</v>
      </c>
      <c r="C10" s="12">
        <v>0</v>
      </c>
      <c r="D10" s="12">
        <v>0</v>
      </c>
      <c r="E10" s="12">
        <v>0</v>
      </c>
      <c r="F10" s="12">
        <f t="shared" si="0"/>
        <v>3</v>
      </c>
      <c r="G10" s="37"/>
      <c r="H10" s="38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</row>
    <row r="11" spans="1:20" x14ac:dyDescent="0.2">
      <c r="A11" s="22" t="s">
        <v>47</v>
      </c>
      <c r="B11" s="12">
        <v>4.8</v>
      </c>
      <c r="C11" s="12">
        <v>0</v>
      </c>
      <c r="D11" s="12">
        <v>0</v>
      </c>
      <c r="E11" s="12">
        <v>0</v>
      </c>
      <c r="F11" s="12">
        <f t="shared" si="0"/>
        <v>4.8</v>
      </c>
      <c r="G11" s="37"/>
      <c r="H11" s="38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  <c r="T11" s="38"/>
    </row>
    <row r="12" spans="1:20" x14ac:dyDescent="0.2">
      <c r="A12" s="42" t="s">
        <v>9</v>
      </c>
      <c r="B12" s="43">
        <f>AVERAGE(B4:B11)</f>
        <v>3.8125000000000004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3.8125000000000004</v>
      </c>
      <c r="G12" s="62"/>
      <c r="H12" s="38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</row>
    <row r="13" spans="1:20" s="97" customFormat="1" ht="12.75" customHeight="1" x14ac:dyDescent="0.2">
      <c r="A13" s="93" t="s">
        <v>10</v>
      </c>
      <c r="B13" s="12">
        <v>3</v>
      </c>
      <c r="C13" s="12">
        <v>0</v>
      </c>
      <c r="D13" s="12">
        <v>0</v>
      </c>
      <c r="E13" s="12">
        <v>0</v>
      </c>
      <c r="F13" s="94">
        <f t="shared" ref="F13:F23" si="1">B13+C13+D13+E13</f>
        <v>3</v>
      </c>
      <c r="G13" s="95"/>
      <c r="H13" s="96"/>
      <c r="I13" s="35"/>
      <c r="J13" s="35"/>
      <c r="K13" s="35"/>
      <c r="L13" s="35"/>
      <c r="M13" s="35"/>
      <c r="N13" s="35"/>
      <c r="O13" s="96"/>
      <c r="P13" s="96"/>
      <c r="Q13" s="96"/>
      <c r="R13" s="96"/>
      <c r="S13" s="96"/>
      <c r="T13" s="96"/>
    </row>
    <row r="14" spans="1:20" x14ac:dyDescent="0.2">
      <c r="A14" s="16" t="s">
        <v>11</v>
      </c>
      <c r="B14" s="12">
        <v>2.5</v>
      </c>
      <c r="C14" s="12">
        <v>0</v>
      </c>
      <c r="D14" s="12">
        <v>0</v>
      </c>
      <c r="E14" s="12">
        <v>0</v>
      </c>
      <c r="F14" s="12">
        <f t="shared" si="1"/>
        <v>2.5</v>
      </c>
      <c r="G14" s="37"/>
      <c r="H14" s="38"/>
      <c r="I14" s="83"/>
      <c r="J14" s="33"/>
      <c r="K14" s="30"/>
      <c r="L14" s="30"/>
      <c r="M14" s="30"/>
      <c r="N14" s="30"/>
      <c r="O14" s="38"/>
      <c r="P14" s="38"/>
      <c r="Q14" s="38"/>
      <c r="R14" s="38"/>
      <c r="S14" s="38"/>
      <c r="T14" s="38"/>
    </row>
    <row r="15" spans="1:20" x14ac:dyDescent="0.2">
      <c r="A15" s="16" t="s">
        <v>12</v>
      </c>
      <c r="B15" s="12">
        <v>1.2</v>
      </c>
      <c r="C15" s="12">
        <v>0</v>
      </c>
      <c r="D15" s="12">
        <v>0</v>
      </c>
      <c r="E15" s="12">
        <v>0</v>
      </c>
      <c r="F15" s="12">
        <f t="shared" si="1"/>
        <v>1.2</v>
      </c>
      <c r="G15" s="37"/>
      <c r="H15" s="38"/>
      <c r="I15" s="31"/>
      <c r="J15" s="31"/>
      <c r="K15" s="31"/>
      <c r="L15" s="31"/>
      <c r="M15" s="31"/>
      <c r="N15" s="31"/>
      <c r="O15" s="38"/>
      <c r="P15" s="38"/>
      <c r="Q15" s="38"/>
      <c r="R15" s="38"/>
      <c r="S15" s="38"/>
      <c r="T15" s="38"/>
    </row>
    <row r="16" spans="1:20" x14ac:dyDescent="0.2">
      <c r="A16" s="16" t="s">
        <v>13</v>
      </c>
      <c r="B16" s="12">
        <v>1.8</v>
      </c>
      <c r="C16" s="12">
        <v>0</v>
      </c>
      <c r="D16" s="12">
        <v>0</v>
      </c>
      <c r="E16" s="12">
        <v>0</v>
      </c>
      <c r="F16" s="12">
        <f t="shared" si="1"/>
        <v>1.8</v>
      </c>
      <c r="G16" s="37"/>
      <c r="H16" s="38"/>
      <c r="I16" s="33"/>
      <c r="J16" s="84"/>
      <c r="K16" s="84"/>
      <c r="L16" s="84"/>
      <c r="M16" s="84"/>
      <c r="N16" s="84"/>
      <c r="O16" s="38"/>
      <c r="P16" s="38"/>
      <c r="Q16" s="38"/>
      <c r="R16" s="38"/>
      <c r="S16" s="38"/>
      <c r="T16" s="38"/>
    </row>
    <row r="17" spans="1:20" x14ac:dyDescent="0.2">
      <c r="A17" s="16" t="s">
        <v>14</v>
      </c>
      <c r="B17" s="12">
        <v>2.7</v>
      </c>
      <c r="C17" s="12">
        <v>0</v>
      </c>
      <c r="D17" s="12">
        <v>0</v>
      </c>
      <c r="E17" s="12">
        <v>0</v>
      </c>
      <c r="F17" s="12">
        <f t="shared" si="1"/>
        <v>2.7</v>
      </c>
      <c r="G17" s="37"/>
      <c r="H17" s="38"/>
      <c r="I17" s="33"/>
      <c r="J17" s="84"/>
      <c r="K17" s="84"/>
      <c r="L17" s="84"/>
      <c r="M17" s="84"/>
      <c r="N17" s="84"/>
      <c r="O17" s="38"/>
      <c r="P17" s="38"/>
      <c r="Q17" s="38"/>
      <c r="R17" s="38"/>
      <c r="S17" s="38"/>
      <c r="T17" s="38"/>
    </row>
    <row r="18" spans="1:20" x14ac:dyDescent="0.2">
      <c r="A18" s="16" t="s">
        <v>15</v>
      </c>
      <c r="B18" s="12">
        <v>2.6</v>
      </c>
      <c r="C18" s="12">
        <v>0</v>
      </c>
      <c r="D18" s="12">
        <v>0</v>
      </c>
      <c r="E18" s="12">
        <v>0</v>
      </c>
      <c r="F18" s="12">
        <f t="shared" si="1"/>
        <v>2.6</v>
      </c>
      <c r="G18" s="37"/>
      <c r="H18" s="38"/>
      <c r="I18" s="33"/>
      <c r="J18" s="84"/>
      <c r="K18" s="84"/>
      <c r="L18" s="84"/>
      <c r="M18" s="84"/>
      <c r="N18" s="84"/>
      <c r="O18" s="38"/>
      <c r="P18" s="38"/>
      <c r="Q18" s="38"/>
      <c r="R18" s="38"/>
      <c r="S18" s="38"/>
      <c r="T18" s="38"/>
    </row>
    <row r="19" spans="1:20" x14ac:dyDescent="0.2">
      <c r="A19" s="16" t="s">
        <v>16</v>
      </c>
      <c r="B19" s="12">
        <v>2.8</v>
      </c>
      <c r="C19" s="12">
        <v>0</v>
      </c>
      <c r="D19" s="12">
        <v>0</v>
      </c>
      <c r="E19" s="12">
        <v>0</v>
      </c>
      <c r="F19" s="12">
        <f t="shared" si="1"/>
        <v>2.8</v>
      </c>
      <c r="G19" s="37"/>
      <c r="H19" s="38"/>
      <c r="I19" s="33"/>
      <c r="J19" s="84"/>
      <c r="K19" s="84"/>
      <c r="L19" s="84"/>
      <c r="M19" s="84"/>
      <c r="N19" s="84"/>
      <c r="O19" s="38"/>
      <c r="P19" s="38"/>
      <c r="Q19" s="38"/>
      <c r="R19" s="38"/>
      <c r="S19" s="38"/>
      <c r="T19" s="38"/>
    </row>
    <row r="20" spans="1:20" x14ac:dyDescent="0.2">
      <c r="A20" s="16" t="s">
        <v>17</v>
      </c>
      <c r="B20" s="12">
        <v>2.2000000000000002</v>
      </c>
      <c r="C20" s="12">
        <v>0</v>
      </c>
      <c r="D20" s="12">
        <v>0</v>
      </c>
      <c r="E20" s="12">
        <v>0</v>
      </c>
      <c r="F20" s="12">
        <f t="shared" si="1"/>
        <v>2.2000000000000002</v>
      </c>
      <c r="G20" s="37"/>
      <c r="H20" s="38"/>
      <c r="I20" s="33"/>
      <c r="J20" s="84"/>
      <c r="K20" s="84"/>
      <c r="L20" s="84"/>
      <c r="M20" s="84"/>
      <c r="N20" s="84"/>
      <c r="O20" s="38"/>
      <c r="P20" s="38"/>
      <c r="Q20" s="38"/>
      <c r="R20" s="38"/>
      <c r="S20" s="38"/>
      <c r="T20" s="38"/>
    </row>
    <row r="21" spans="1:20" x14ac:dyDescent="0.2">
      <c r="A21" s="16" t="s">
        <v>18</v>
      </c>
      <c r="B21" s="12">
        <v>1</v>
      </c>
      <c r="C21" s="12">
        <v>0</v>
      </c>
      <c r="D21" s="12">
        <v>0</v>
      </c>
      <c r="E21" s="12">
        <v>0</v>
      </c>
      <c r="F21" s="12">
        <f t="shared" si="1"/>
        <v>1</v>
      </c>
      <c r="G21" s="37"/>
      <c r="H21" s="38"/>
      <c r="I21" s="33"/>
      <c r="J21" s="84"/>
      <c r="K21" s="84"/>
      <c r="L21" s="84"/>
      <c r="M21" s="84"/>
      <c r="N21" s="84"/>
      <c r="O21" s="38"/>
      <c r="P21" s="38"/>
      <c r="Q21" s="38"/>
      <c r="R21" s="38"/>
      <c r="S21" s="38"/>
      <c r="T21" s="38"/>
    </row>
    <row r="22" spans="1:20" x14ac:dyDescent="0.2">
      <c r="A22" s="20" t="s">
        <v>19</v>
      </c>
      <c r="B22" s="12">
        <v>1.4</v>
      </c>
      <c r="C22" s="12">
        <v>0</v>
      </c>
      <c r="D22" s="12">
        <v>0</v>
      </c>
      <c r="E22" s="12">
        <v>0</v>
      </c>
      <c r="F22" s="12">
        <f t="shared" si="1"/>
        <v>1.4</v>
      </c>
      <c r="G22" s="37"/>
      <c r="H22" s="38"/>
      <c r="I22" s="33"/>
      <c r="J22" s="84"/>
      <c r="K22" s="84"/>
      <c r="L22" s="84"/>
      <c r="M22" s="84"/>
      <c r="N22" s="84"/>
      <c r="O22" s="38"/>
      <c r="P22" s="38"/>
      <c r="Q22" s="38"/>
      <c r="R22" s="38"/>
      <c r="S22" s="38"/>
      <c r="T22" s="38"/>
    </row>
    <row r="23" spans="1:20" x14ac:dyDescent="0.2">
      <c r="A23" s="20" t="s">
        <v>20</v>
      </c>
      <c r="B23" s="12">
        <v>0.8</v>
      </c>
      <c r="C23" s="12">
        <v>0</v>
      </c>
      <c r="D23" s="12">
        <v>0</v>
      </c>
      <c r="E23" s="12">
        <v>0</v>
      </c>
      <c r="F23" s="12">
        <f t="shared" si="1"/>
        <v>0.8</v>
      </c>
      <c r="G23" s="37"/>
      <c r="H23" s="38"/>
      <c r="I23" s="33"/>
      <c r="J23" s="84"/>
      <c r="K23" s="84"/>
      <c r="L23" s="84"/>
      <c r="M23" s="84"/>
      <c r="N23" s="84"/>
      <c r="O23" s="38"/>
      <c r="P23" s="38"/>
      <c r="Q23" s="38"/>
      <c r="R23" s="38"/>
      <c r="S23" s="38"/>
      <c r="T23" s="38"/>
    </row>
    <row r="24" spans="1:20" x14ac:dyDescent="0.2">
      <c r="A24" s="42" t="s">
        <v>21</v>
      </c>
      <c r="B24" s="44">
        <f>AVERAGE(B13:B23)</f>
        <v>1.9999999999999998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1.9999999999999998</v>
      </c>
      <c r="G24" s="37"/>
      <c r="H24" s="38"/>
      <c r="I24" s="33"/>
      <c r="J24" s="35"/>
      <c r="K24" s="35"/>
      <c r="L24" s="35"/>
      <c r="M24" s="35"/>
      <c r="N24" s="35"/>
      <c r="O24" s="38"/>
      <c r="P24" s="38"/>
      <c r="Q24" s="38"/>
      <c r="R24" s="38"/>
      <c r="S24" s="38"/>
      <c r="T24" s="38"/>
    </row>
    <row r="25" spans="1:20" x14ac:dyDescent="0.2">
      <c r="A25" s="16" t="s">
        <v>22</v>
      </c>
      <c r="B25" s="12">
        <v>1.8</v>
      </c>
      <c r="C25" s="12">
        <v>0</v>
      </c>
      <c r="D25" s="12">
        <v>0</v>
      </c>
      <c r="E25" s="12">
        <v>0</v>
      </c>
      <c r="F25" s="12">
        <f>B25+C25+D25+E25</f>
        <v>1.8</v>
      </c>
      <c r="G25" s="37"/>
      <c r="H25" s="38"/>
      <c r="I25" s="33"/>
      <c r="J25" s="84"/>
      <c r="K25" s="84"/>
      <c r="L25" s="84"/>
      <c r="M25" s="84"/>
      <c r="N25" s="84"/>
      <c r="O25" s="38"/>
      <c r="P25" s="38"/>
      <c r="Q25" s="38"/>
      <c r="R25" s="38"/>
      <c r="S25" s="38"/>
      <c r="T25" s="38"/>
    </row>
    <row r="26" spans="1:20" x14ac:dyDescent="0.2">
      <c r="A26" s="16" t="s">
        <v>23</v>
      </c>
      <c r="B26" s="12">
        <v>1.8</v>
      </c>
      <c r="C26" s="12">
        <v>0</v>
      </c>
      <c r="D26" s="12">
        <v>0</v>
      </c>
      <c r="E26" s="12">
        <v>0</v>
      </c>
      <c r="F26" s="12">
        <f>B26+C26+D26+E26</f>
        <v>1.8</v>
      </c>
      <c r="G26" s="37"/>
      <c r="H26" s="38"/>
      <c r="I26" s="33"/>
      <c r="J26" s="84"/>
      <c r="K26" s="84"/>
      <c r="L26" s="84"/>
      <c r="M26" s="84"/>
      <c r="N26" s="84"/>
      <c r="O26" s="38"/>
      <c r="P26" s="38"/>
      <c r="Q26" s="38"/>
      <c r="R26" s="38"/>
      <c r="S26" s="38"/>
      <c r="T26" s="38"/>
    </row>
    <row r="27" spans="1:20" x14ac:dyDescent="0.2">
      <c r="A27" s="42" t="s">
        <v>24</v>
      </c>
      <c r="B27" s="43">
        <f>AVERAGE(B25:B26)</f>
        <v>1.8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1.8</v>
      </c>
      <c r="G27" s="37"/>
      <c r="H27" s="38"/>
      <c r="I27" s="33"/>
      <c r="J27" s="84"/>
      <c r="K27" s="84"/>
      <c r="L27" s="84"/>
      <c r="M27" s="84"/>
      <c r="N27" s="84"/>
      <c r="O27" s="38"/>
      <c r="P27" s="38"/>
      <c r="Q27" s="38"/>
      <c r="R27" s="38"/>
      <c r="S27" s="38"/>
      <c r="T27" s="38"/>
    </row>
    <row r="28" spans="1:20" x14ac:dyDescent="0.2">
      <c r="A28" s="16" t="s">
        <v>25</v>
      </c>
      <c r="B28" s="12">
        <v>0.9</v>
      </c>
      <c r="C28" s="12">
        <v>0</v>
      </c>
      <c r="D28" s="12">
        <v>0</v>
      </c>
      <c r="E28" s="12">
        <v>0</v>
      </c>
      <c r="F28" s="12">
        <f>B28+C28+D28+E28</f>
        <v>0.9</v>
      </c>
      <c r="G28" s="37"/>
      <c r="H28" s="38"/>
      <c r="I28" s="33"/>
      <c r="J28" s="84"/>
      <c r="K28" s="84"/>
      <c r="L28" s="84"/>
      <c r="M28" s="84"/>
      <c r="N28" s="84"/>
      <c r="O28" s="38"/>
      <c r="P28" s="38"/>
      <c r="Q28" s="38"/>
      <c r="R28" s="38"/>
      <c r="S28" s="38"/>
      <c r="T28" s="38"/>
    </row>
    <row r="29" spans="1:20" x14ac:dyDescent="0.2">
      <c r="A29" s="16" t="s">
        <v>26</v>
      </c>
      <c r="B29" s="12">
        <v>4.5999999999999996</v>
      </c>
      <c r="C29" s="12">
        <v>0</v>
      </c>
      <c r="D29" s="12">
        <v>0</v>
      </c>
      <c r="E29" s="12">
        <v>0</v>
      </c>
      <c r="F29" s="12">
        <f>B29+C29+D29+E29</f>
        <v>4.5999999999999996</v>
      </c>
      <c r="G29" s="37"/>
      <c r="H29" s="38"/>
      <c r="I29" s="33"/>
      <c r="J29" s="84"/>
      <c r="K29" s="84"/>
      <c r="L29" s="84"/>
      <c r="M29" s="84"/>
      <c r="N29" s="84"/>
      <c r="O29" s="38"/>
      <c r="P29" s="38"/>
      <c r="Q29" s="38"/>
      <c r="R29" s="38"/>
      <c r="S29" s="38"/>
      <c r="T29" s="38"/>
    </row>
    <row r="30" spans="1:20" x14ac:dyDescent="0.2">
      <c r="A30" s="16" t="s">
        <v>27</v>
      </c>
      <c r="B30" s="12">
        <v>2.2000000000000002</v>
      </c>
      <c r="C30" s="12">
        <v>0</v>
      </c>
      <c r="D30" s="12">
        <v>0</v>
      </c>
      <c r="E30" s="12">
        <v>0</v>
      </c>
      <c r="F30" s="12">
        <f>B30+C30+D30+E30</f>
        <v>2.2000000000000002</v>
      </c>
      <c r="G30" s="37"/>
      <c r="H30" s="38"/>
      <c r="I30" s="33"/>
      <c r="J30" s="84"/>
      <c r="K30" s="84"/>
      <c r="L30" s="84"/>
      <c r="M30" s="84"/>
      <c r="N30" s="84"/>
      <c r="O30" s="38"/>
      <c r="P30" s="38"/>
      <c r="Q30" s="38"/>
      <c r="R30" s="38"/>
      <c r="S30" s="38"/>
      <c r="T30" s="38"/>
    </row>
    <row r="31" spans="1:20" x14ac:dyDescent="0.2">
      <c r="A31" s="42" t="s">
        <v>28</v>
      </c>
      <c r="B31" s="43">
        <f>AVERAGE(B28:B30)</f>
        <v>2.5666666666666669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2.5666666666666669</v>
      </c>
      <c r="G31" s="37"/>
      <c r="H31" s="38"/>
      <c r="I31" s="33"/>
      <c r="J31" s="84"/>
      <c r="K31" s="84"/>
      <c r="L31" s="84"/>
      <c r="M31" s="84"/>
      <c r="N31" s="84"/>
      <c r="O31" s="38"/>
      <c r="P31" s="38"/>
      <c r="Q31" s="38"/>
      <c r="R31" s="38"/>
      <c r="S31" s="38"/>
      <c r="T31" s="38"/>
    </row>
    <row r="32" spans="1:20" x14ac:dyDescent="0.2">
      <c r="A32" s="16" t="s">
        <v>45</v>
      </c>
      <c r="B32" s="12">
        <v>1.6</v>
      </c>
      <c r="C32" s="12">
        <v>0</v>
      </c>
      <c r="D32" s="12">
        <v>0</v>
      </c>
      <c r="E32" s="12">
        <v>0</v>
      </c>
      <c r="F32" s="12">
        <f t="shared" ref="F32:F40" si="2">B32+C32+D32+E32</f>
        <v>1.6</v>
      </c>
      <c r="G32" s="37"/>
      <c r="H32" s="38"/>
      <c r="I32" s="33"/>
      <c r="J32" s="84"/>
      <c r="K32" s="84"/>
      <c r="L32" s="84"/>
      <c r="M32" s="84"/>
      <c r="N32" s="84"/>
      <c r="O32" s="38"/>
      <c r="P32" s="38"/>
      <c r="Q32" s="38"/>
      <c r="R32" s="38"/>
      <c r="S32" s="38"/>
      <c r="T32" s="38"/>
    </row>
    <row r="33" spans="1:20" x14ac:dyDescent="0.2">
      <c r="A33" s="16" t="s">
        <v>29</v>
      </c>
      <c r="B33" s="12">
        <v>3.6</v>
      </c>
      <c r="C33" s="12">
        <v>0</v>
      </c>
      <c r="D33" s="12">
        <v>0</v>
      </c>
      <c r="E33" s="12">
        <v>0</v>
      </c>
      <c r="F33" s="12">
        <f t="shared" si="2"/>
        <v>3.6</v>
      </c>
      <c r="G33" s="37"/>
      <c r="H33" s="38"/>
      <c r="I33" s="33"/>
      <c r="J33" s="84"/>
      <c r="K33" s="84"/>
      <c r="L33" s="84"/>
      <c r="M33" s="84"/>
      <c r="N33" s="84"/>
      <c r="O33" s="45"/>
      <c r="P33" s="45"/>
      <c r="Q33" s="45"/>
      <c r="R33" s="45"/>
      <c r="S33" s="38"/>
      <c r="T33" s="38"/>
    </row>
    <row r="34" spans="1:20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H34" s="38"/>
      <c r="I34" s="33"/>
      <c r="J34" s="84"/>
      <c r="K34" s="84"/>
      <c r="L34" s="84"/>
      <c r="M34" s="84"/>
      <c r="N34" s="84"/>
      <c r="O34" s="38"/>
      <c r="P34" s="38"/>
      <c r="Q34" s="38"/>
      <c r="R34" s="38"/>
      <c r="S34" s="38"/>
      <c r="T34" s="38"/>
    </row>
    <row r="35" spans="1:20" x14ac:dyDescent="0.2">
      <c r="A35" s="16" t="s">
        <v>31</v>
      </c>
      <c r="B35" s="12">
        <v>1</v>
      </c>
      <c r="C35" s="12">
        <v>0</v>
      </c>
      <c r="D35" s="12">
        <v>0</v>
      </c>
      <c r="E35" s="12">
        <v>0</v>
      </c>
      <c r="F35" s="12">
        <f t="shared" si="2"/>
        <v>1</v>
      </c>
      <c r="G35" s="37"/>
      <c r="H35" s="38"/>
      <c r="I35" s="33"/>
      <c r="J35" s="84"/>
      <c r="K35" s="84"/>
      <c r="L35" s="84"/>
      <c r="M35" s="84"/>
      <c r="N35" s="84"/>
      <c r="O35" s="38"/>
      <c r="P35" s="38"/>
      <c r="Q35" s="38"/>
      <c r="R35" s="38"/>
      <c r="S35" s="38"/>
      <c r="T35" s="38"/>
    </row>
    <row r="36" spans="1:20" x14ac:dyDescent="0.2">
      <c r="A36" s="16" t="s">
        <v>46</v>
      </c>
      <c r="B36" s="12">
        <v>4.2</v>
      </c>
      <c r="C36" s="12">
        <v>0</v>
      </c>
      <c r="D36" s="12">
        <v>0</v>
      </c>
      <c r="E36" s="12">
        <v>0</v>
      </c>
      <c r="F36" s="12">
        <f t="shared" si="2"/>
        <v>4.2</v>
      </c>
      <c r="G36" s="37"/>
      <c r="H36" s="38"/>
      <c r="I36" s="33"/>
      <c r="J36" s="35"/>
      <c r="K36" s="35"/>
      <c r="L36" s="35"/>
      <c r="M36" s="35"/>
      <c r="N36" s="35"/>
      <c r="O36" s="38"/>
    </row>
    <row r="37" spans="1:20" x14ac:dyDescent="0.2">
      <c r="A37" s="16" t="s">
        <v>32</v>
      </c>
      <c r="B37" s="12">
        <v>2</v>
      </c>
      <c r="C37" s="12">
        <v>0</v>
      </c>
      <c r="D37" s="12">
        <v>0</v>
      </c>
      <c r="E37" s="12">
        <v>0</v>
      </c>
      <c r="F37" s="12">
        <f t="shared" si="2"/>
        <v>2</v>
      </c>
      <c r="G37" s="37"/>
      <c r="H37" s="38"/>
      <c r="I37" s="33"/>
      <c r="J37" s="84"/>
      <c r="K37" s="84"/>
      <c r="L37" s="84"/>
      <c r="M37" s="84"/>
      <c r="N37" s="84"/>
      <c r="O37" s="38"/>
    </row>
    <row r="38" spans="1:20" x14ac:dyDescent="0.2">
      <c r="A38" s="16" t="s">
        <v>33</v>
      </c>
      <c r="B38" s="12">
        <v>1.2</v>
      </c>
      <c r="C38" s="12">
        <v>0</v>
      </c>
      <c r="D38" s="12">
        <v>0</v>
      </c>
      <c r="E38" s="12">
        <v>0</v>
      </c>
      <c r="F38" s="12">
        <f t="shared" si="2"/>
        <v>1.2</v>
      </c>
      <c r="G38" s="37"/>
      <c r="H38" s="38"/>
      <c r="I38" s="33"/>
      <c r="J38" s="84"/>
      <c r="K38" s="84"/>
      <c r="L38" s="84"/>
      <c r="M38" s="84"/>
      <c r="N38" s="84"/>
      <c r="O38" s="38"/>
    </row>
    <row r="39" spans="1:20" s="6" customFormat="1" x14ac:dyDescent="0.2">
      <c r="A39" s="16" t="s">
        <v>44</v>
      </c>
      <c r="B39" s="12">
        <v>0.2</v>
      </c>
      <c r="C39" s="12">
        <v>0</v>
      </c>
      <c r="D39" s="12">
        <v>0</v>
      </c>
      <c r="E39" s="12">
        <v>0</v>
      </c>
      <c r="F39" s="12">
        <f t="shared" si="2"/>
        <v>0.2</v>
      </c>
      <c r="G39" s="60"/>
      <c r="H39" s="38"/>
      <c r="I39" s="33"/>
      <c r="J39" s="35"/>
      <c r="K39" s="35"/>
      <c r="L39" s="35"/>
      <c r="M39" s="35"/>
      <c r="N39" s="35"/>
      <c r="O39" s="33"/>
    </row>
    <row r="40" spans="1:20" s="6" customFormat="1" x14ac:dyDescent="0.2">
      <c r="A40" s="16" t="s">
        <v>88</v>
      </c>
      <c r="B40" s="12">
        <v>2</v>
      </c>
      <c r="C40" s="12">
        <v>0</v>
      </c>
      <c r="D40" s="12">
        <v>0</v>
      </c>
      <c r="E40" s="12">
        <v>0</v>
      </c>
      <c r="F40" s="12">
        <f t="shared" si="2"/>
        <v>2</v>
      </c>
      <c r="G40" s="60"/>
      <c r="H40" s="38"/>
      <c r="I40" s="33"/>
      <c r="J40" s="35"/>
      <c r="K40" s="35"/>
      <c r="L40" s="35"/>
      <c r="M40" s="35"/>
      <c r="N40" s="35"/>
      <c r="O40" s="33"/>
    </row>
    <row r="41" spans="1:20" x14ac:dyDescent="0.2">
      <c r="A41" s="42" t="s">
        <v>35</v>
      </c>
      <c r="B41" s="44">
        <f>AVERAGE(B32:B40)</f>
        <v>1.7555555555555555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1.7555555555555555</v>
      </c>
      <c r="G41" s="37"/>
      <c r="H41" s="38"/>
      <c r="I41" s="33"/>
      <c r="J41" s="84"/>
      <c r="K41" s="84"/>
      <c r="L41" s="84"/>
      <c r="M41" s="84"/>
      <c r="N41" s="84"/>
      <c r="O41" s="38"/>
    </row>
    <row r="42" spans="1:20" x14ac:dyDescent="0.2">
      <c r="A42" s="46" t="s">
        <v>36</v>
      </c>
      <c r="B42" s="47">
        <f>AVERAGE(B4:B11,B13:B23,B25:B26,B28:B30,B32:B40)</f>
        <v>2.4121212121212121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2.4121212121212121</v>
      </c>
      <c r="H42" s="38"/>
      <c r="I42" s="33"/>
      <c r="J42" s="84"/>
      <c r="K42" s="84"/>
      <c r="L42" s="84"/>
      <c r="M42" s="84"/>
      <c r="N42" s="84"/>
      <c r="O42" s="38"/>
    </row>
    <row r="43" spans="1:20" x14ac:dyDescent="0.2">
      <c r="H43" s="38"/>
      <c r="I43" s="33"/>
      <c r="J43" s="84"/>
      <c r="K43" s="84"/>
      <c r="L43" s="84"/>
      <c r="M43" s="84"/>
      <c r="N43" s="84"/>
      <c r="O43" s="38"/>
    </row>
    <row r="44" spans="1:20" x14ac:dyDescent="0.2">
      <c r="H44" s="38"/>
      <c r="I44" s="33"/>
      <c r="J44" s="35"/>
      <c r="K44" s="35"/>
      <c r="L44" s="35"/>
      <c r="M44" s="35"/>
      <c r="N44" s="35"/>
      <c r="O44" s="38"/>
    </row>
    <row r="45" spans="1:20" x14ac:dyDescent="0.2">
      <c r="H45" s="38"/>
      <c r="I45" s="33"/>
      <c r="J45" s="84"/>
      <c r="K45" s="84"/>
      <c r="L45" s="84"/>
      <c r="M45" s="84"/>
      <c r="N45" s="84"/>
      <c r="O45" s="38"/>
    </row>
    <row r="46" spans="1:20" x14ac:dyDescent="0.2">
      <c r="H46" s="38"/>
      <c r="I46" s="33"/>
      <c r="J46" s="84"/>
      <c r="K46" s="84"/>
      <c r="L46" s="84"/>
      <c r="M46" s="84"/>
      <c r="N46" s="84"/>
      <c r="O46" s="38"/>
    </row>
    <row r="47" spans="1:20" x14ac:dyDescent="0.2">
      <c r="H47" s="38"/>
      <c r="I47" s="33"/>
      <c r="J47" s="84"/>
      <c r="K47" s="84"/>
      <c r="L47" s="84"/>
      <c r="M47" s="84"/>
      <c r="N47" s="84"/>
      <c r="O47" s="38"/>
    </row>
    <row r="48" spans="1:20" x14ac:dyDescent="0.2">
      <c r="H48" s="38"/>
      <c r="I48" s="33"/>
      <c r="J48" s="84"/>
      <c r="K48" s="84"/>
      <c r="L48" s="84"/>
      <c r="M48" s="84"/>
      <c r="N48" s="84"/>
      <c r="O48" s="38"/>
    </row>
    <row r="49" spans="8:15" x14ac:dyDescent="0.2">
      <c r="H49" s="38"/>
      <c r="I49" s="33"/>
      <c r="J49" s="84"/>
      <c r="K49" s="84"/>
      <c r="L49" s="84"/>
      <c r="M49" s="84"/>
      <c r="N49" s="84"/>
      <c r="O49" s="38"/>
    </row>
    <row r="50" spans="8:15" x14ac:dyDescent="0.2">
      <c r="H50" s="38"/>
      <c r="I50" s="33"/>
      <c r="J50" s="84"/>
      <c r="K50" s="84"/>
      <c r="L50" s="84"/>
      <c r="M50" s="84"/>
      <c r="N50" s="84"/>
      <c r="O50" s="38"/>
    </row>
    <row r="51" spans="8:15" x14ac:dyDescent="0.2">
      <c r="H51" s="38"/>
      <c r="I51" s="33"/>
      <c r="J51" s="84"/>
      <c r="K51" s="84"/>
      <c r="L51" s="84"/>
      <c r="M51" s="84"/>
      <c r="N51" s="84"/>
      <c r="O51" s="38"/>
    </row>
    <row r="52" spans="8:15" x14ac:dyDescent="0.2">
      <c r="H52" s="38"/>
      <c r="I52" s="33"/>
      <c r="J52" s="84"/>
      <c r="K52" s="84"/>
      <c r="L52" s="84"/>
      <c r="M52" s="84"/>
      <c r="N52" s="84"/>
      <c r="O52" s="38"/>
    </row>
    <row r="53" spans="8:15" x14ac:dyDescent="0.2">
      <c r="H53" s="38"/>
      <c r="I53" s="33"/>
      <c r="J53" s="35"/>
      <c r="K53" s="35"/>
      <c r="L53" s="35"/>
      <c r="M53" s="35"/>
      <c r="N53" s="35"/>
      <c r="O53" s="38"/>
    </row>
    <row r="54" spans="8:15" x14ac:dyDescent="0.2">
      <c r="H54" s="38"/>
      <c r="I54" s="36"/>
      <c r="J54" s="31"/>
      <c r="K54" s="31"/>
      <c r="L54" s="31"/>
      <c r="M54" s="31"/>
      <c r="N54" s="31"/>
      <c r="O54" s="38"/>
    </row>
    <row r="55" spans="8:15" x14ac:dyDescent="0.2">
      <c r="H55" s="38"/>
      <c r="I55" s="38"/>
      <c r="J55" s="38"/>
      <c r="K55" s="38"/>
      <c r="L55" s="38"/>
      <c r="M55" s="38"/>
      <c r="N55" s="38"/>
      <c r="O55" s="38"/>
    </row>
    <row r="56" spans="8:15" x14ac:dyDescent="0.2">
      <c r="H56" s="38"/>
      <c r="I56" s="38"/>
      <c r="J56" s="38"/>
      <c r="K56" s="38"/>
      <c r="L56" s="38"/>
      <c r="M56" s="38"/>
      <c r="N56" s="38"/>
      <c r="O56" s="38"/>
    </row>
    <row r="57" spans="8:15" x14ac:dyDescent="0.2">
      <c r="H57" s="38"/>
      <c r="I57" s="38"/>
      <c r="J57" s="38"/>
      <c r="K57" s="38"/>
      <c r="L57" s="38"/>
      <c r="M57" s="38"/>
      <c r="N57" s="38"/>
      <c r="O57" s="38"/>
    </row>
    <row r="58" spans="8:15" x14ac:dyDescent="0.2">
      <c r="H58" s="38"/>
      <c r="I58" s="38"/>
      <c r="J58" s="38"/>
      <c r="K58" s="38"/>
      <c r="L58" s="38"/>
      <c r="M58" s="38"/>
      <c r="N58" s="38"/>
      <c r="O58" s="38"/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110</v>
      </c>
      <c r="B1" s="127"/>
      <c r="C1" s="127"/>
      <c r="D1" s="127"/>
      <c r="E1" s="127"/>
      <c r="F1" s="127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1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7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7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7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7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7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7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7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7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7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7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37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7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7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G27" s="37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7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7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37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7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7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7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7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7"/>
      <c r="J36" s="38"/>
      <c r="K36" s="38"/>
      <c r="L36" s="38"/>
      <c r="M36" s="38"/>
      <c r="N36" s="38"/>
      <c r="O36" s="38"/>
      <c r="P36" s="38"/>
      <c r="Q36" s="38"/>
      <c r="R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7"/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7"/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  <c r="G39" s="60"/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  <c r="G40" s="60"/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  <c r="G41" s="37"/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7" t="s">
        <v>111</v>
      </c>
      <c r="B1" s="127"/>
      <c r="C1" s="127"/>
      <c r="D1" s="127"/>
      <c r="E1" s="127"/>
      <c r="F1" s="127"/>
    </row>
    <row r="2" spans="1:18" x14ac:dyDescent="0.2">
      <c r="A2" s="49"/>
      <c r="B2" s="6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86">
        <v>0</v>
      </c>
      <c r="C11" s="12">
        <v>0</v>
      </c>
      <c r="D11" s="12">
        <v>0</v>
      </c>
      <c r="E11" s="86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7" max="7" width="9.140625" style="66"/>
  </cols>
  <sheetData>
    <row r="1" spans="1:19" s="5" customFormat="1" ht="15.75" x14ac:dyDescent="0.25">
      <c r="A1" s="127" t="s">
        <v>112</v>
      </c>
      <c r="B1" s="127"/>
      <c r="C1" s="127"/>
      <c r="D1" s="127"/>
      <c r="E1" s="127"/>
      <c r="F1" s="127"/>
      <c r="G1" s="65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2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2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72"/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73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2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2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0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2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2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4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2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2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2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2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2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s="7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2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2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v>0</v>
      </c>
      <c r="F27" s="44">
        <f>AVERAGE(F25:F26)</f>
        <v>0</v>
      </c>
      <c r="G27" s="72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2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2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2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G31" s="72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2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2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2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2"/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5"/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2"/>
    </row>
    <row r="39" spans="1:19" s="6" customFormat="1" x14ac:dyDescent="0.2">
      <c r="A39" s="16" t="s">
        <v>44</v>
      </c>
      <c r="B39" s="12">
        <v>0</v>
      </c>
      <c r="C39" s="12">
        <v>0</v>
      </c>
      <c r="D39" s="86">
        <v>0</v>
      </c>
      <c r="E39" s="12">
        <v>0</v>
      </c>
      <c r="F39" s="12">
        <f t="shared" si="2"/>
        <v>0</v>
      </c>
      <c r="G39" s="67"/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0</v>
      </c>
      <c r="E40" s="12">
        <v>0</v>
      </c>
      <c r="F40" s="12">
        <f t="shared" si="2"/>
        <v>0</v>
      </c>
      <c r="G40" s="67"/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C32:C40 D28:D30 D32:D33 D37:D38 B4:E11 B13:E23" name="Intervalo1_1" securityDescriptor="O:WDG:WDD:(A;;CC;;;WD)"/>
    <protectedRange sqref="C25:C26 C28:C30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113</v>
      </c>
      <c r="B1" s="127"/>
      <c r="C1" s="127"/>
      <c r="D1" s="127"/>
      <c r="E1" s="127"/>
      <c r="F1" s="127"/>
    </row>
    <row r="2" spans="1:18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18" t="s">
        <v>3</v>
      </c>
      <c r="B5" s="119">
        <v>0</v>
      </c>
      <c r="C5" s="119">
        <v>0</v>
      </c>
      <c r="D5" s="119">
        <v>18.8</v>
      </c>
      <c r="E5" s="119">
        <v>0</v>
      </c>
      <c r="F5" s="119">
        <f t="shared" si="0"/>
        <v>18.8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22" t="s">
        <v>4</v>
      </c>
      <c r="B6" s="110">
        <v>0</v>
      </c>
      <c r="C6" s="110">
        <v>0</v>
      </c>
      <c r="D6" s="110">
        <v>6</v>
      </c>
      <c r="E6" s="110">
        <v>0</v>
      </c>
      <c r="F6" s="110">
        <f t="shared" si="0"/>
        <v>6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</v>
      </c>
      <c r="C7" s="12">
        <v>0</v>
      </c>
      <c r="D7" s="12">
        <v>3.6</v>
      </c>
      <c r="E7" s="12">
        <v>0</v>
      </c>
      <c r="F7" s="12">
        <f t="shared" si="0"/>
        <v>3.6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</v>
      </c>
      <c r="C8" s="12">
        <v>0</v>
      </c>
      <c r="D8" s="12">
        <v>6.6</v>
      </c>
      <c r="E8" s="12">
        <v>0</v>
      </c>
      <c r="F8" s="12">
        <f t="shared" si="0"/>
        <v>6.6</v>
      </c>
      <c r="I8" s="38"/>
      <c r="J8" s="38"/>
      <c r="K8" s="41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5</v>
      </c>
      <c r="E9" s="12">
        <v>0</v>
      </c>
      <c r="F9" s="12">
        <f t="shared" si="0"/>
        <v>5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18" t="s">
        <v>8</v>
      </c>
      <c r="B10" s="119">
        <v>0</v>
      </c>
      <c r="C10" s="119">
        <v>0</v>
      </c>
      <c r="D10" s="119">
        <v>9.1999999999999993</v>
      </c>
      <c r="E10" s="119">
        <v>0</v>
      </c>
      <c r="F10" s="119">
        <f t="shared" si="0"/>
        <v>9.1999999999999993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6.15</v>
      </c>
      <c r="E12" s="43">
        <f>AVERAGE(E4:E11)</f>
        <v>0</v>
      </c>
      <c r="F12" s="43">
        <f>AVERAGE(F4:F11)</f>
        <v>6.15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6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18" t="s">
        <v>14</v>
      </c>
      <c r="B17" s="119">
        <v>0</v>
      </c>
      <c r="C17" s="119">
        <v>0</v>
      </c>
      <c r="D17" s="119">
        <v>9.1999999999999993</v>
      </c>
      <c r="E17" s="119">
        <v>0</v>
      </c>
      <c r="F17" s="119">
        <f t="shared" si="1"/>
        <v>9.1999999999999993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18" t="s">
        <v>15</v>
      </c>
      <c r="B18" s="119">
        <v>0</v>
      </c>
      <c r="C18" s="119">
        <v>0</v>
      </c>
      <c r="D18" s="119">
        <v>8.1999999999999993</v>
      </c>
      <c r="E18" s="119">
        <v>0</v>
      </c>
      <c r="F18" s="119">
        <f t="shared" si="1"/>
        <v>8.1999999999999993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</v>
      </c>
      <c r="C19" s="12">
        <v>0</v>
      </c>
      <c r="D19" s="12">
        <v>5.6</v>
      </c>
      <c r="E19" s="12">
        <v>0</v>
      </c>
      <c r="F19" s="12">
        <f t="shared" si="1"/>
        <v>5.6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5.5</v>
      </c>
      <c r="E23" s="12">
        <v>0</v>
      </c>
      <c r="F23" s="12">
        <f t="shared" si="1"/>
        <v>5.5</v>
      </c>
      <c r="G23" s="37"/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2.5909090909090908</v>
      </c>
      <c r="E24" s="44">
        <f>AVERAGE(E13:E23)</f>
        <v>0</v>
      </c>
      <c r="F24" s="44">
        <f>AVERAGE(F13:F23)</f>
        <v>2.5909090909090908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6.5</v>
      </c>
      <c r="E25" s="12">
        <v>0</v>
      </c>
      <c r="F25" s="12">
        <f>B25+C25+D25+E25</f>
        <v>6.5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18" t="s">
        <v>23</v>
      </c>
      <c r="B26" s="119">
        <v>0</v>
      </c>
      <c r="C26" s="119">
        <v>0</v>
      </c>
      <c r="D26" s="119">
        <v>8.1999999999999993</v>
      </c>
      <c r="E26" s="119">
        <v>0</v>
      </c>
      <c r="F26" s="119">
        <f>B26+C26+D26+E26</f>
        <v>8.1999999999999993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7.35</v>
      </c>
      <c r="E27" s="43">
        <f>AVERAGE(E25:E26)</f>
        <v>0</v>
      </c>
      <c r="F27" s="44">
        <f>AVERAGE(F25:F26)</f>
        <v>7.35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0</v>
      </c>
      <c r="C28" s="12">
        <v>0</v>
      </c>
      <c r="D28" s="12">
        <v>0.4</v>
      </c>
      <c r="E28" s="12">
        <v>0</v>
      </c>
      <c r="F28" s="12">
        <f>B28+C28+D28+E28</f>
        <v>0.4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0.13333333333333333</v>
      </c>
      <c r="E31" s="43">
        <f>AVERAGE(E28:E30)</f>
        <v>0</v>
      </c>
      <c r="F31" s="44">
        <f>AVERAGE(F28:F30)</f>
        <v>0.13333333333333333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18" t="s">
        <v>45</v>
      </c>
      <c r="B32" s="119">
        <v>0</v>
      </c>
      <c r="C32" s="119">
        <v>0</v>
      </c>
      <c r="D32" s="119">
        <v>10.8</v>
      </c>
      <c r="E32" s="119">
        <v>0</v>
      </c>
      <c r="F32" s="119">
        <f t="shared" ref="F32:F40" si="2">B32+C32+D32+E32</f>
        <v>10.8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</v>
      </c>
      <c r="C33" s="12">
        <v>0</v>
      </c>
      <c r="D33" s="12">
        <v>4.8</v>
      </c>
      <c r="E33" s="12">
        <v>0</v>
      </c>
      <c r="F33" s="12">
        <f t="shared" si="2"/>
        <v>4.8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</v>
      </c>
      <c r="C35" s="12">
        <v>0</v>
      </c>
      <c r="D35" s="12">
        <v>0.2</v>
      </c>
      <c r="E35" s="12">
        <v>0</v>
      </c>
      <c r="F35" s="12">
        <f t="shared" si="2"/>
        <v>0.2</v>
      </c>
    </row>
    <row r="36" spans="1:18" x14ac:dyDescent="0.2">
      <c r="A36" s="118" t="s">
        <v>46</v>
      </c>
      <c r="B36" s="119">
        <v>0</v>
      </c>
      <c r="C36" s="119">
        <v>0</v>
      </c>
      <c r="D36" s="119">
        <v>11.8</v>
      </c>
      <c r="E36" s="119">
        <v>0</v>
      </c>
      <c r="F36" s="119">
        <f t="shared" si="2"/>
        <v>11.8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4.2</v>
      </c>
      <c r="E37" s="12">
        <v>0</v>
      </c>
      <c r="F37" s="12">
        <f t="shared" si="2"/>
        <v>4.2</v>
      </c>
    </row>
    <row r="38" spans="1:18" x14ac:dyDescent="0.2">
      <c r="A38" s="118" t="s">
        <v>33</v>
      </c>
      <c r="B38" s="119">
        <v>0</v>
      </c>
      <c r="C38" s="119">
        <v>0</v>
      </c>
      <c r="D38" s="119">
        <v>12</v>
      </c>
      <c r="E38" s="119">
        <v>0</v>
      </c>
      <c r="F38" s="119">
        <f t="shared" si="2"/>
        <v>12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1.2</v>
      </c>
      <c r="E39" s="12">
        <v>0</v>
      </c>
      <c r="F39" s="12">
        <f t="shared" si="2"/>
        <v>1.2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0.2</v>
      </c>
      <c r="E40" s="12">
        <v>0</v>
      </c>
      <c r="F40" s="12">
        <f t="shared" si="2"/>
        <v>0.2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5.0222222222222221</v>
      </c>
      <c r="E41" s="44">
        <f>AVERAGE(E32:E40)</f>
        <v>0</v>
      </c>
      <c r="F41" s="44">
        <f>AVERAGE(F32:F40)</f>
        <v>5.0222222222222221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4.1818181818181817</v>
      </c>
      <c r="E42" s="47">
        <f>AVERAGE(E4:E11,E13:E23,E25:E26,E28:E30,E32:E40)</f>
        <v>0</v>
      </c>
      <c r="F42" s="47">
        <f>AVERAGE(F4:F11,F13:F23,F25:F26,F28:F30,F32:F40)</f>
        <v>4.1818181818181817</v>
      </c>
    </row>
  </sheetData>
  <protectedRanges>
    <protectedRange sqref="B13:C23 B25:B26 B4:E11 B28:E30 B32:E40" name="Intervalo1_1" securityDescriptor="O:WDG:WDD:(A;;CC;;;WD)"/>
    <protectedRange sqref="C25:C26 D13:E23" name="Intervalo1_1_1" securityDescriptor="O:WDG:WDD:(A;;CC;;;WD)"/>
    <protectedRange sqref="D25:E26" name="Intervalo1_1_2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41" sqref="H4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7" t="s">
        <v>114</v>
      </c>
      <c r="B1" s="127"/>
      <c r="C1" s="127"/>
      <c r="D1" s="127"/>
      <c r="E1" s="127"/>
      <c r="F1" s="127"/>
    </row>
    <row r="2" spans="1:19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0.2</v>
      </c>
      <c r="C4" s="12">
        <v>0</v>
      </c>
      <c r="D4" s="12">
        <v>46.1</v>
      </c>
      <c r="E4" s="12">
        <v>0.6</v>
      </c>
      <c r="F4" s="12">
        <f t="shared" ref="F4:F11" si="0">B4+C4+D4+E4</f>
        <v>46.900000000000006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47.8</v>
      </c>
      <c r="E5" s="12">
        <v>4</v>
      </c>
      <c r="F5" s="12">
        <f t="shared" si="0"/>
        <v>51.8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21.8</v>
      </c>
      <c r="E6" s="12">
        <v>4.3</v>
      </c>
      <c r="F6" s="12">
        <f t="shared" si="0"/>
        <v>26.1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15.8</v>
      </c>
      <c r="E7" s="12">
        <v>5.2</v>
      </c>
      <c r="F7" s="12">
        <f t="shared" si="0"/>
        <v>21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48.8</v>
      </c>
      <c r="E8" s="12">
        <v>3.4</v>
      </c>
      <c r="F8" s="12">
        <f t="shared" si="0"/>
        <v>52.199999999999996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39.200000000000003</v>
      </c>
      <c r="E9" s="12">
        <v>3.4</v>
      </c>
      <c r="F9" s="12">
        <f t="shared" si="0"/>
        <v>42.6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28.46</v>
      </c>
      <c r="E10" s="12">
        <v>4.5</v>
      </c>
      <c r="F10" s="12">
        <f t="shared" si="0"/>
        <v>32.96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86">
        <v>26.8</v>
      </c>
      <c r="E11" s="86">
        <v>7.4</v>
      </c>
      <c r="F11" s="12">
        <f t="shared" si="0"/>
        <v>34.200000000000003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125">
        <f>AVERAGE(B4:B11)</f>
        <v>2.5000000000000001E-2</v>
      </c>
      <c r="C12" s="43">
        <f>AVERAGE(C4:C11)</f>
        <v>0</v>
      </c>
      <c r="D12" s="43">
        <v>0</v>
      </c>
      <c r="E12" s="43">
        <v>0</v>
      </c>
      <c r="F12" s="43">
        <f>AVERAGE(F4:F11)</f>
        <v>38.47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29</v>
      </c>
      <c r="E13" s="12">
        <v>6</v>
      </c>
      <c r="F13" s="12">
        <f t="shared" ref="F13:F23" si="1">B13+C13+D13+E13</f>
        <v>35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19</v>
      </c>
      <c r="E14" s="12">
        <v>5.4</v>
      </c>
      <c r="F14" s="12">
        <f t="shared" si="1"/>
        <v>24.4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23.4</v>
      </c>
      <c r="E15" s="12">
        <v>5</v>
      </c>
      <c r="F15" s="12">
        <f t="shared" si="1"/>
        <v>28.4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23</v>
      </c>
      <c r="E16" s="12">
        <v>6.7</v>
      </c>
      <c r="F16" s="12">
        <f t="shared" si="1"/>
        <v>29.7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15.8</v>
      </c>
      <c r="E17" s="12">
        <v>5</v>
      </c>
      <c r="F17" s="12">
        <f t="shared" si="1"/>
        <v>20.8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24</v>
      </c>
      <c r="E18" s="12">
        <v>4.5999999999999996</v>
      </c>
      <c r="F18" s="12">
        <f t="shared" si="1"/>
        <v>28.6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20.2</v>
      </c>
      <c r="E19" s="12">
        <v>5</v>
      </c>
      <c r="F19" s="12">
        <f t="shared" si="1"/>
        <v>25.2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17.8</v>
      </c>
      <c r="E20" s="12">
        <v>5.8</v>
      </c>
      <c r="F20" s="12">
        <f t="shared" si="1"/>
        <v>23.6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8</v>
      </c>
      <c r="E21" s="12">
        <v>7.2</v>
      </c>
      <c r="F21" s="12">
        <f t="shared" si="1"/>
        <v>15.2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13.9</v>
      </c>
      <c r="E22" s="12">
        <v>7</v>
      </c>
      <c r="F22" s="12">
        <f t="shared" si="1"/>
        <v>20.9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37.799999999999997</v>
      </c>
      <c r="E23" s="12">
        <v>5.4</v>
      </c>
      <c r="F23" s="12">
        <f t="shared" si="1"/>
        <v>43.199999999999996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v>0</v>
      </c>
      <c r="E24" s="44">
        <v>0</v>
      </c>
      <c r="F24" s="44">
        <f>AVERAGE(F13:F23)</f>
        <v>26.818181818181817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8" t="s">
        <v>22</v>
      </c>
      <c r="B25" s="119">
        <v>0</v>
      </c>
      <c r="C25" s="119">
        <v>0</v>
      </c>
      <c r="D25" s="119">
        <v>71</v>
      </c>
      <c r="E25" s="119">
        <v>4.4000000000000004</v>
      </c>
      <c r="F25" s="119">
        <f>B25+C25+D25+E25</f>
        <v>75.400000000000006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39.6</v>
      </c>
      <c r="E26" s="12">
        <v>4.2</v>
      </c>
      <c r="F26" s="12">
        <f>B26+C26+D26+E26</f>
        <v>43.800000000000004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v>0</v>
      </c>
      <c r="E27" s="43">
        <v>0</v>
      </c>
      <c r="F27" s="44">
        <f>AVERAGE(F25:F26)</f>
        <v>59.600000000000009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46.3</v>
      </c>
      <c r="E28" s="12">
        <v>2.8</v>
      </c>
      <c r="F28" s="12">
        <f>B28+C28+D28+E28</f>
        <v>49.099999999999994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26</v>
      </c>
      <c r="B29" s="119">
        <v>0</v>
      </c>
      <c r="C29" s="119">
        <v>0</v>
      </c>
      <c r="D29" s="119">
        <v>65</v>
      </c>
      <c r="E29" s="119">
        <v>5.2</v>
      </c>
      <c r="F29" s="119">
        <f>B29+C29+D29+E29</f>
        <v>70.2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19">
        <v>0</v>
      </c>
      <c r="C30" s="119">
        <v>0</v>
      </c>
      <c r="D30" s="119">
        <v>84</v>
      </c>
      <c r="E30" s="119">
        <v>5.8</v>
      </c>
      <c r="F30" s="119">
        <f>B30+C30+D30+E30</f>
        <v>89.8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v>0</v>
      </c>
      <c r="E31" s="43">
        <v>0</v>
      </c>
      <c r="F31" s="44">
        <f>AVERAGE(F28:F30)</f>
        <v>69.7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31.2</v>
      </c>
      <c r="E32" s="12">
        <v>1.4</v>
      </c>
      <c r="F32" s="12">
        <f t="shared" ref="F32:F40" si="2">B32+C32+D32+E32</f>
        <v>32.6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8" t="s">
        <v>29</v>
      </c>
      <c r="B33" s="119">
        <v>0</v>
      </c>
      <c r="C33" s="119">
        <v>0</v>
      </c>
      <c r="D33" s="119">
        <v>70</v>
      </c>
      <c r="E33" s="119">
        <v>2</v>
      </c>
      <c r="F33" s="119">
        <f t="shared" si="2"/>
        <v>72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21.8</v>
      </c>
      <c r="E34" s="12">
        <v>2.5</v>
      </c>
      <c r="F34" s="12">
        <f t="shared" si="2"/>
        <v>24.3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31.6</v>
      </c>
      <c r="E35" s="12">
        <v>3.8</v>
      </c>
      <c r="F35" s="12">
        <f t="shared" si="2"/>
        <v>35.4</v>
      </c>
    </row>
    <row r="36" spans="1:19" x14ac:dyDescent="0.2">
      <c r="A36" s="16" t="s">
        <v>46</v>
      </c>
      <c r="B36" s="12">
        <v>0</v>
      </c>
      <c r="C36" s="12">
        <v>0</v>
      </c>
      <c r="D36" s="12">
        <v>32</v>
      </c>
      <c r="E36" s="12">
        <v>3</v>
      </c>
      <c r="F36" s="12">
        <f t="shared" si="2"/>
        <v>35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45</v>
      </c>
      <c r="E37" s="12">
        <v>1.6</v>
      </c>
      <c r="F37" s="12">
        <f t="shared" si="2"/>
        <v>46.6</v>
      </c>
    </row>
    <row r="38" spans="1:19" x14ac:dyDescent="0.2">
      <c r="A38" s="118" t="s">
        <v>33</v>
      </c>
      <c r="B38" s="119">
        <v>0</v>
      </c>
      <c r="C38" s="119">
        <v>0</v>
      </c>
      <c r="D38" s="119">
        <v>81.400000000000006</v>
      </c>
      <c r="E38" s="119">
        <v>3.8</v>
      </c>
      <c r="F38" s="119">
        <f t="shared" si="2"/>
        <v>85.2</v>
      </c>
    </row>
    <row r="39" spans="1:19" s="6" customFormat="1" x14ac:dyDescent="0.2">
      <c r="A39" s="16" t="s">
        <v>44</v>
      </c>
      <c r="B39" s="12">
        <v>0.2</v>
      </c>
      <c r="C39" s="12">
        <v>0</v>
      </c>
      <c r="D39" s="86">
        <v>26.2</v>
      </c>
      <c r="E39" s="12">
        <v>4.4000000000000004</v>
      </c>
      <c r="F39" s="12">
        <f t="shared" si="2"/>
        <v>30.799999999999997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86">
        <v>12</v>
      </c>
      <c r="E40" s="12">
        <v>1.6</v>
      </c>
      <c r="F40" s="12">
        <f t="shared" si="2"/>
        <v>13.6</v>
      </c>
    </row>
    <row r="41" spans="1:19" x14ac:dyDescent="0.2">
      <c r="A41" s="42" t="s">
        <v>35</v>
      </c>
      <c r="B41" s="124">
        <f>AVERAGE(B32:B40)</f>
        <v>2.2222222222222223E-2</v>
      </c>
      <c r="C41" s="44">
        <f>AVERAGE(C32:C40)</f>
        <v>0</v>
      </c>
      <c r="D41" s="44">
        <f>AVERAGE(D32:D40)</f>
        <v>39.022222222222219</v>
      </c>
      <c r="E41" s="44">
        <f>AVERAGE(E32:E40)</f>
        <v>2.677777777777778</v>
      </c>
      <c r="F41" s="44">
        <f>AVERAGE(F32:F40)</f>
        <v>41.722222222222229</v>
      </c>
    </row>
    <row r="42" spans="1:19" x14ac:dyDescent="0.2">
      <c r="A42" s="46" t="s">
        <v>36</v>
      </c>
      <c r="B42" s="123">
        <f>AVERAGE(B4:B11,B13:B23,B25:B26,B28:B30,B32:B40)</f>
        <v>1.2121212121212121E-2</v>
      </c>
      <c r="C42" s="47">
        <f>AVERAGE(C4:C11,C13:C23,C25:C26,C28:C30,C32:C40)</f>
        <v>0</v>
      </c>
      <c r="D42" s="47">
        <f>AVERAGE(D4:D11,D13:D23,D25:D26,D28:D30,D32:D40)</f>
        <v>35.265454545454546</v>
      </c>
      <c r="E42" s="47">
        <f>AVERAGE(E4:E11,E13:E23,E25:E26,E28:E30,E32:E40)</f>
        <v>4.3151515151515163</v>
      </c>
      <c r="F42" s="47">
        <f>AVERAGE(F4:F11,F13:F23,F25:F26,F28:F30,F32:F40)</f>
        <v>39.592727272727267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selection activeCell="N27" sqref="N2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7" t="s">
        <v>115</v>
      </c>
      <c r="B1" s="127"/>
      <c r="C1" s="127"/>
      <c r="D1" s="127"/>
      <c r="E1" s="127"/>
      <c r="F1" s="127"/>
      <c r="H1" s="52"/>
      <c r="L1" s="52"/>
      <c r="M1" s="52"/>
      <c r="N1" s="52"/>
      <c r="O1" s="52"/>
      <c r="P1" s="52"/>
      <c r="Q1" s="52"/>
      <c r="R1" s="52"/>
      <c r="S1" s="52"/>
    </row>
    <row r="2" spans="1:19" x14ac:dyDescent="0.2">
      <c r="A2" s="49"/>
      <c r="B2" s="6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0.4</v>
      </c>
      <c r="C4" s="12">
        <v>0</v>
      </c>
      <c r="D4" s="12">
        <v>0</v>
      </c>
      <c r="E4" s="12">
        <v>9.4</v>
      </c>
      <c r="F4" s="12">
        <f t="shared" ref="F4:F11" si="0">B4+C4+D4+E4</f>
        <v>9.8000000000000007</v>
      </c>
      <c r="G4" s="37"/>
      <c r="I4" s="38"/>
      <c r="J4" s="45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5.7</v>
      </c>
      <c r="C5" s="12">
        <v>0</v>
      </c>
      <c r="D5" s="12">
        <v>0</v>
      </c>
      <c r="E5" s="12">
        <v>3.2</v>
      </c>
      <c r="F5" s="12">
        <f t="shared" si="0"/>
        <v>8.9</v>
      </c>
      <c r="G5" s="37"/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8" t="s">
        <v>4</v>
      </c>
      <c r="B6" s="119">
        <v>3.2</v>
      </c>
      <c r="C6" s="119">
        <v>0</v>
      </c>
      <c r="D6" s="119">
        <v>0</v>
      </c>
      <c r="E6" s="119">
        <v>11.5</v>
      </c>
      <c r="F6" s="119">
        <f t="shared" si="0"/>
        <v>14.7</v>
      </c>
      <c r="G6" s="61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2.2000000000000002</v>
      </c>
      <c r="C7" s="12">
        <v>0</v>
      </c>
      <c r="D7" s="12">
        <v>0</v>
      </c>
      <c r="E7" s="12">
        <v>1.6</v>
      </c>
      <c r="F7" s="12">
        <f t="shared" si="0"/>
        <v>3.8000000000000003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4.5999999999999996</v>
      </c>
      <c r="C8" s="12">
        <v>0</v>
      </c>
      <c r="D8" s="12">
        <v>0</v>
      </c>
      <c r="E8" s="12">
        <v>0</v>
      </c>
      <c r="F8" s="12">
        <f t="shared" si="0"/>
        <v>4.5999999999999996</v>
      </c>
      <c r="I8" s="38"/>
      <c r="J8" s="38"/>
      <c r="K8" s="63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6.8</v>
      </c>
      <c r="C9" s="12">
        <v>0</v>
      </c>
      <c r="D9" s="12">
        <v>0</v>
      </c>
      <c r="E9" s="12">
        <v>0</v>
      </c>
      <c r="F9" s="12">
        <f t="shared" si="0"/>
        <v>6.8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3.7</v>
      </c>
      <c r="C10" s="12">
        <v>0</v>
      </c>
      <c r="D10" s="12">
        <v>0</v>
      </c>
      <c r="E10" s="12">
        <v>5.4</v>
      </c>
      <c r="F10" s="12">
        <f t="shared" si="0"/>
        <v>9.1000000000000014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2.6</v>
      </c>
      <c r="C11" s="12">
        <v>0</v>
      </c>
      <c r="D11" s="12">
        <v>0</v>
      </c>
      <c r="E11" s="12">
        <v>5.8</v>
      </c>
      <c r="F11" s="12">
        <f t="shared" si="0"/>
        <v>8.4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3.6500000000000004</v>
      </c>
      <c r="C12" s="43">
        <f>AVERAGE(C4:C11)</f>
        <v>0</v>
      </c>
      <c r="D12" s="43">
        <f>AVERAGE(D4:D11)</f>
        <v>0</v>
      </c>
      <c r="E12" s="43">
        <f>AVERAGE(E4:E11)</f>
        <v>4.6124999999999998</v>
      </c>
      <c r="F12" s="43">
        <f>AVERAGE(F4:F11)</f>
        <v>8.2625000000000011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2</v>
      </c>
      <c r="C13" s="12">
        <v>0</v>
      </c>
      <c r="D13" s="12">
        <v>0</v>
      </c>
      <c r="E13" s="12">
        <v>0.8</v>
      </c>
      <c r="F13" s="12">
        <f t="shared" ref="F13:F23" si="1">B13+C13+D13+E13</f>
        <v>2.8</v>
      </c>
      <c r="G13" s="37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0.8</v>
      </c>
      <c r="C14" s="12">
        <v>0</v>
      </c>
      <c r="D14" s="12">
        <v>0</v>
      </c>
      <c r="E14" s="12">
        <v>3.1</v>
      </c>
      <c r="F14" s="12">
        <f t="shared" si="1"/>
        <v>3.9000000000000004</v>
      </c>
      <c r="G14" s="37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18" t="s">
        <v>12</v>
      </c>
      <c r="B15" s="119">
        <v>0.8</v>
      </c>
      <c r="C15" s="119">
        <v>0</v>
      </c>
      <c r="D15" s="119">
        <v>0</v>
      </c>
      <c r="E15" s="119">
        <v>8.6</v>
      </c>
      <c r="F15" s="119">
        <f t="shared" si="1"/>
        <v>9.4</v>
      </c>
      <c r="G15" s="37"/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1</v>
      </c>
      <c r="C16" s="12">
        <v>0</v>
      </c>
      <c r="D16" s="12">
        <v>0</v>
      </c>
      <c r="E16" s="12">
        <v>4.3</v>
      </c>
      <c r="F16" s="12">
        <f t="shared" si="1"/>
        <v>5.3</v>
      </c>
      <c r="G16" s="37"/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18" t="s">
        <v>14</v>
      </c>
      <c r="B17" s="119">
        <v>1</v>
      </c>
      <c r="C17" s="119">
        <v>0</v>
      </c>
      <c r="D17" s="119">
        <v>0</v>
      </c>
      <c r="E17" s="119">
        <v>7.8</v>
      </c>
      <c r="F17" s="119">
        <f t="shared" si="1"/>
        <v>8.8000000000000007</v>
      </c>
      <c r="G17" s="37"/>
      <c r="I17" s="38"/>
      <c r="J17" s="6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1.8</v>
      </c>
      <c r="C18" s="12">
        <v>0</v>
      </c>
      <c r="D18" s="12">
        <v>0</v>
      </c>
      <c r="E18" s="12">
        <v>1.2</v>
      </c>
      <c r="F18" s="12">
        <f t="shared" si="1"/>
        <v>3</v>
      </c>
      <c r="G18" s="37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5.2</v>
      </c>
      <c r="F19" s="12">
        <f t="shared" si="1"/>
        <v>5.2</v>
      </c>
      <c r="G19" s="37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1.8</v>
      </c>
      <c r="C20" s="12">
        <v>0</v>
      </c>
      <c r="D20" s="12">
        <v>0</v>
      </c>
      <c r="E20" s="12">
        <v>1</v>
      </c>
      <c r="F20" s="12">
        <f t="shared" si="1"/>
        <v>2.8</v>
      </c>
      <c r="G20" s="37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1</v>
      </c>
      <c r="C21" s="12">
        <v>0</v>
      </c>
      <c r="D21" s="12">
        <v>0</v>
      </c>
      <c r="E21" s="12">
        <v>5.2</v>
      </c>
      <c r="F21" s="12">
        <f t="shared" si="1"/>
        <v>6.2</v>
      </c>
      <c r="G21" s="37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1</v>
      </c>
      <c r="C22" s="12">
        <v>0</v>
      </c>
      <c r="D22" s="12">
        <v>0</v>
      </c>
      <c r="E22" s="12">
        <v>6.9</v>
      </c>
      <c r="F22" s="12">
        <f t="shared" si="1"/>
        <v>7.9</v>
      </c>
      <c r="G22" s="37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2</v>
      </c>
      <c r="C23" s="12">
        <v>0</v>
      </c>
      <c r="D23" s="12">
        <v>0</v>
      </c>
      <c r="E23" s="12">
        <v>2.8</v>
      </c>
      <c r="F23" s="12">
        <f t="shared" si="1"/>
        <v>4.8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1.2</v>
      </c>
      <c r="C24" s="44">
        <f>AVERAGE(C13:C23)</f>
        <v>0</v>
      </c>
      <c r="D24" s="44">
        <f>AVERAGE(D13:D23)</f>
        <v>0</v>
      </c>
      <c r="E24" s="44">
        <f>AVERAGE(E13:E23)</f>
        <v>4.2636363636363637</v>
      </c>
      <c r="F24" s="44">
        <f>AVERAGE(F13:F23)</f>
        <v>5.4636363636363638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2.8</v>
      </c>
      <c r="C25" s="12">
        <v>0</v>
      </c>
      <c r="D25" s="12">
        <v>0</v>
      </c>
      <c r="E25" s="12">
        <v>4.8</v>
      </c>
      <c r="F25" s="12">
        <f>B25+C25+D25+E25</f>
        <v>7.6</v>
      </c>
      <c r="G25" s="37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3.2</v>
      </c>
      <c r="C26" s="12">
        <v>0</v>
      </c>
      <c r="D26" s="12">
        <v>0</v>
      </c>
      <c r="E26" s="12">
        <v>2.2000000000000002</v>
      </c>
      <c r="F26" s="12">
        <f>B26+C26+D26+E26</f>
        <v>5.4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3</v>
      </c>
      <c r="C27" s="43">
        <v>0</v>
      </c>
      <c r="D27" s="43">
        <f>AVERAGE(D25:D26)</f>
        <v>0</v>
      </c>
      <c r="E27" s="43">
        <f>AVERAGE(E25:E26)</f>
        <v>3.5</v>
      </c>
      <c r="F27" s="44">
        <f>AVERAGE(F25:F26)</f>
        <v>6.5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1</v>
      </c>
      <c r="C28" s="12">
        <v>0</v>
      </c>
      <c r="D28" s="12">
        <v>0</v>
      </c>
      <c r="E28" s="12">
        <v>5.6</v>
      </c>
      <c r="F28" s="12">
        <f>B28+C28+D28+E28</f>
        <v>6.6</v>
      </c>
      <c r="G28" s="37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4.2</v>
      </c>
      <c r="C29" s="12">
        <v>0</v>
      </c>
      <c r="D29" s="12">
        <v>0</v>
      </c>
      <c r="E29" s="12">
        <v>4.5999999999999996</v>
      </c>
      <c r="F29" s="12">
        <f>B29+C29+D29+E29</f>
        <v>8.8000000000000007</v>
      </c>
      <c r="G29" s="37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19">
        <v>2.7</v>
      </c>
      <c r="C30" s="119">
        <v>0</v>
      </c>
      <c r="D30" s="119">
        <v>0</v>
      </c>
      <c r="E30" s="119">
        <v>16.2</v>
      </c>
      <c r="F30" s="119">
        <f>B30+C30+D30+E30</f>
        <v>18.899999999999999</v>
      </c>
      <c r="G30" s="37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2.6333333333333333</v>
      </c>
      <c r="C31" s="43">
        <f>AVERAGE(C28:C30)</f>
        <v>0</v>
      </c>
      <c r="D31" s="43">
        <f>AVERAGE(D28:D30)</f>
        <v>0</v>
      </c>
      <c r="E31" s="43">
        <f>AVERAGE(E28:E30)</f>
        <v>8.7999999999999989</v>
      </c>
      <c r="F31" s="44">
        <f>AVERAGE(F28:F30)</f>
        <v>11.433333333333332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0.8</v>
      </c>
      <c r="C32" s="12">
        <v>0</v>
      </c>
      <c r="D32" s="12">
        <v>0</v>
      </c>
      <c r="E32" s="12">
        <v>3.4</v>
      </c>
      <c r="F32" s="12">
        <f t="shared" ref="F32:F40" si="2">B32+C32+D32+E32</f>
        <v>4.2</v>
      </c>
      <c r="G32" s="37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1.4</v>
      </c>
      <c r="C33" s="12">
        <v>0</v>
      </c>
      <c r="D33" s="12">
        <v>0</v>
      </c>
      <c r="E33" s="12">
        <v>1.8</v>
      </c>
      <c r="F33" s="12">
        <f t="shared" si="2"/>
        <v>3.2</v>
      </c>
      <c r="G33" s="37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1</v>
      </c>
      <c r="C34" s="12">
        <v>0</v>
      </c>
      <c r="D34" s="12">
        <v>0</v>
      </c>
      <c r="E34" s="12">
        <v>2.2999999999999998</v>
      </c>
      <c r="F34" s="12">
        <f t="shared" si="2"/>
        <v>3.3</v>
      </c>
      <c r="G34" s="37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1.6</v>
      </c>
      <c r="C35" s="12">
        <v>0</v>
      </c>
      <c r="D35" s="12">
        <v>0</v>
      </c>
      <c r="E35" s="12">
        <v>4.4000000000000004</v>
      </c>
      <c r="F35" s="12">
        <f t="shared" si="2"/>
        <v>6</v>
      </c>
      <c r="G35" s="3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1</v>
      </c>
      <c r="C36" s="12">
        <v>0</v>
      </c>
      <c r="D36" s="12">
        <v>0</v>
      </c>
      <c r="E36" s="12">
        <v>4</v>
      </c>
      <c r="F36" s="12">
        <f t="shared" si="2"/>
        <v>5</v>
      </c>
      <c r="G36" s="3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18" t="s">
        <v>32</v>
      </c>
      <c r="B37" s="119">
        <v>1</v>
      </c>
      <c r="C37" s="119">
        <v>0</v>
      </c>
      <c r="D37" s="119">
        <v>0</v>
      </c>
      <c r="E37" s="119">
        <v>8.4</v>
      </c>
      <c r="F37" s="119">
        <f t="shared" si="2"/>
        <v>9.4</v>
      </c>
      <c r="G37" s="37"/>
    </row>
    <row r="38" spans="1:19" x14ac:dyDescent="0.2">
      <c r="A38" s="16" t="s">
        <v>33</v>
      </c>
      <c r="B38" s="12">
        <v>1.6</v>
      </c>
      <c r="C38" s="12">
        <v>0</v>
      </c>
      <c r="D38" s="12">
        <v>0</v>
      </c>
      <c r="E38" s="12">
        <v>6.6</v>
      </c>
      <c r="F38" s="12">
        <f t="shared" si="2"/>
        <v>8.1999999999999993</v>
      </c>
      <c r="G38" s="37"/>
    </row>
    <row r="39" spans="1:19" s="6" customFormat="1" x14ac:dyDescent="0.2">
      <c r="A39" s="16" t="s">
        <v>44</v>
      </c>
      <c r="B39" s="12">
        <v>1.6</v>
      </c>
      <c r="C39" s="12">
        <v>0</v>
      </c>
      <c r="D39" s="12">
        <v>0</v>
      </c>
      <c r="E39" s="12">
        <v>0.6</v>
      </c>
      <c r="F39" s="12">
        <f t="shared" si="2"/>
        <v>2.2000000000000002</v>
      </c>
      <c r="G39" s="60"/>
    </row>
    <row r="40" spans="1:19" s="6" customFormat="1" x14ac:dyDescent="0.2">
      <c r="A40" s="16" t="s">
        <v>88</v>
      </c>
      <c r="B40" s="12">
        <v>0.7</v>
      </c>
      <c r="C40" s="12">
        <v>0</v>
      </c>
      <c r="D40" s="12">
        <v>0</v>
      </c>
      <c r="E40" s="12">
        <v>2.8</v>
      </c>
      <c r="F40" s="12">
        <f t="shared" si="2"/>
        <v>3.5</v>
      </c>
      <c r="G40" s="60"/>
    </row>
    <row r="41" spans="1:19" x14ac:dyDescent="0.2">
      <c r="A41" s="42" t="s">
        <v>35</v>
      </c>
      <c r="B41" s="44">
        <f>AVERAGE(B32:B40)</f>
        <v>1.1888888888888889</v>
      </c>
      <c r="C41" s="44">
        <f>AVERAGE(C32:C40)</f>
        <v>0</v>
      </c>
      <c r="D41" s="44">
        <f>AVERAGE(D32:D40)</f>
        <v>0</v>
      </c>
      <c r="E41" s="44">
        <f>AVERAGE(E32:E40)</f>
        <v>3.8111111111111109</v>
      </c>
      <c r="F41" s="44">
        <f>AVERAGE(F32:F40)</f>
        <v>5</v>
      </c>
    </row>
    <row r="42" spans="1:19" x14ac:dyDescent="0.2">
      <c r="A42" s="46" t="s">
        <v>36</v>
      </c>
      <c r="B42" s="47">
        <f>AVERAGE(B4:B11,B13:B23,B25:B26,B28:B30,B32:B40)</f>
        <v>2.0303030303030298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4.5909090909090908</v>
      </c>
      <c r="F42" s="47">
        <f>AVERAGE(F4:F11,F13:F23,F25:F26,F28:F30,F32:F40)</f>
        <v>6.6212121212121211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K17" sqref="K1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27" t="s">
        <v>116</v>
      </c>
      <c r="B1" s="127"/>
      <c r="C1" s="127"/>
      <c r="D1" s="127"/>
      <c r="E1" s="127"/>
      <c r="F1" s="127"/>
    </row>
    <row r="2" spans="1:18" x14ac:dyDescent="0.2">
      <c r="A2" s="49"/>
      <c r="B2" s="6"/>
      <c r="J2" s="38"/>
      <c r="K2" s="38"/>
    </row>
    <row r="3" spans="1:18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</row>
    <row r="4" spans="1:18" x14ac:dyDescent="0.2">
      <c r="A4" s="16" t="s">
        <v>2</v>
      </c>
      <c r="B4" s="12">
        <v>0.4</v>
      </c>
      <c r="C4" s="12">
        <v>0</v>
      </c>
      <c r="D4" s="12">
        <v>0</v>
      </c>
      <c r="E4" s="12">
        <v>0</v>
      </c>
      <c r="F4" s="12">
        <f t="shared" ref="F4:F11" si="0">B4+C4+D4+E4</f>
        <v>0.4</v>
      </c>
      <c r="I4" s="38"/>
      <c r="J4" s="38"/>
      <c r="K4" s="41"/>
      <c r="L4" s="41"/>
      <c r="M4" s="41"/>
      <c r="N4" s="41"/>
      <c r="O4" s="38"/>
      <c r="P4" s="38"/>
      <c r="Q4" s="38"/>
      <c r="R4" s="38"/>
    </row>
    <row r="5" spans="1:18" x14ac:dyDescent="0.2">
      <c r="A5" s="16" t="s">
        <v>3</v>
      </c>
      <c r="B5" s="12">
        <v>2</v>
      </c>
      <c r="C5" s="12">
        <v>0</v>
      </c>
      <c r="D5" s="12">
        <v>0</v>
      </c>
      <c r="E5" s="12">
        <v>0</v>
      </c>
      <c r="F5" s="12">
        <f t="shared" si="0"/>
        <v>2</v>
      </c>
      <c r="I5" s="38"/>
      <c r="J5" s="38"/>
      <c r="K5" s="41"/>
      <c r="L5" s="41"/>
      <c r="M5" s="41"/>
      <c r="N5" s="41"/>
      <c r="O5" s="38"/>
      <c r="P5" s="38"/>
      <c r="Q5" s="38"/>
      <c r="R5" s="38"/>
    </row>
    <row r="6" spans="1:18" s="1" customFormat="1" x14ac:dyDescent="0.2">
      <c r="A6" s="16" t="s">
        <v>4</v>
      </c>
      <c r="B6" s="12">
        <v>0.4</v>
      </c>
      <c r="C6" s="12">
        <v>0</v>
      </c>
      <c r="D6" s="12">
        <v>0</v>
      </c>
      <c r="E6" s="12">
        <v>0</v>
      </c>
      <c r="F6" s="12">
        <f t="shared" si="0"/>
        <v>0.4</v>
      </c>
      <c r="I6" s="30"/>
      <c r="J6" s="30"/>
      <c r="K6" s="41"/>
      <c r="L6" s="41"/>
      <c r="M6" s="41"/>
      <c r="N6" s="41"/>
      <c r="O6" s="30"/>
      <c r="P6" s="30"/>
      <c r="Q6" s="30"/>
      <c r="R6" s="30"/>
    </row>
    <row r="7" spans="1:18" x14ac:dyDescent="0.2">
      <c r="A7" s="16" t="s">
        <v>5</v>
      </c>
      <c r="B7" s="12">
        <v>0.8</v>
      </c>
      <c r="C7" s="12">
        <v>0</v>
      </c>
      <c r="D7" s="12">
        <v>0</v>
      </c>
      <c r="E7" s="12">
        <v>0</v>
      </c>
      <c r="F7" s="12">
        <f t="shared" si="0"/>
        <v>0.8</v>
      </c>
      <c r="I7" s="38"/>
      <c r="J7" s="38"/>
      <c r="K7" s="41"/>
      <c r="L7" s="41"/>
      <c r="M7" s="41"/>
      <c r="N7" s="41"/>
      <c r="O7" s="38"/>
      <c r="P7" s="38"/>
      <c r="Q7" s="38"/>
      <c r="R7" s="38"/>
    </row>
    <row r="8" spans="1:18" x14ac:dyDescent="0.2">
      <c r="A8" s="16" t="s">
        <v>6</v>
      </c>
      <c r="B8" s="12">
        <v>0.2</v>
      </c>
      <c r="C8" s="12">
        <v>0</v>
      </c>
      <c r="D8" s="12">
        <v>0</v>
      </c>
      <c r="E8" s="12">
        <v>0</v>
      </c>
      <c r="F8" s="12">
        <f t="shared" si="0"/>
        <v>0.2</v>
      </c>
      <c r="I8" s="38"/>
      <c r="J8" s="38"/>
      <c r="K8" s="63"/>
      <c r="L8" s="41"/>
      <c r="M8" s="41"/>
      <c r="N8" s="41"/>
      <c r="O8" s="38"/>
      <c r="P8" s="38"/>
      <c r="Q8" s="38"/>
      <c r="R8" s="38"/>
    </row>
    <row r="9" spans="1:18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  <c r="R9" s="38"/>
    </row>
    <row r="10" spans="1:18" x14ac:dyDescent="0.2">
      <c r="A10" s="16" t="s">
        <v>8</v>
      </c>
      <c r="B10" s="12">
        <v>1.1000000000000001</v>
      </c>
      <c r="C10" s="12">
        <v>0</v>
      </c>
      <c r="D10" s="12">
        <v>0</v>
      </c>
      <c r="E10" s="12">
        <v>0</v>
      </c>
      <c r="F10" s="12">
        <f t="shared" si="0"/>
        <v>1.1000000000000001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</row>
    <row r="11" spans="1:18" x14ac:dyDescent="0.2">
      <c r="A11" s="22" t="s">
        <v>47</v>
      </c>
      <c r="B11" s="12">
        <v>0.2</v>
      </c>
      <c r="C11" s="12">
        <v>0</v>
      </c>
      <c r="D11" s="12">
        <v>0</v>
      </c>
      <c r="E11" s="12">
        <v>0</v>
      </c>
      <c r="F11" s="12">
        <f t="shared" si="0"/>
        <v>0.2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</row>
    <row r="12" spans="1:18" x14ac:dyDescent="0.2">
      <c r="A12" s="42" t="s">
        <v>9</v>
      </c>
      <c r="B12" s="43">
        <f>AVERAGE(B4:B11)</f>
        <v>0.63750000000000007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0.63750000000000007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</row>
    <row r="13" spans="1:18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</row>
    <row r="14" spans="1:18" x14ac:dyDescent="0.2">
      <c r="A14" s="16" t="s">
        <v>11</v>
      </c>
      <c r="B14" s="12">
        <v>0.1</v>
      </c>
      <c r="C14" s="12">
        <v>0</v>
      </c>
      <c r="D14" s="12">
        <v>0</v>
      </c>
      <c r="E14" s="12">
        <v>0</v>
      </c>
      <c r="F14" s="12">
        <f t="shared" si="1"/>
        <v>0.1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</row>
    <row r="15" spans="1:18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</row>
    <row r="16" spans="1:18" x14ac:dyDescent="0.2">
      <c r="A16" s="16" t="s">
        <v>13</v>
      </c>
      <c r="B16" s="12">
        <v>0.3</v>
      </c>
      <c r="C16" s="12">
        <v>0</v>
      </c>
      <c r="D16" s="12">
        <v>0</v>
      </c>
      <c r="E16" s="12">
        <v>0</v>
      </c>
      <c r="F16" s="12">
        <f t="shared" si="1"/>
        <v>0.3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</row>
    <row r="17" spans="1:18" x14ac:dyDescent="0.2">
      <c r="A17" s="16" t="s">
        <v>14</v>
      </c>
      <c r="B17" s="12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  <c r="I17" s="38"/>
      <c r="J17" s="68"/>
      <c r="K17" s="41"/>
      <c r="L17" s="41"/>
      <c r="M17" s="41"/>
      <c r="N17" s="41"/>
      <c r="O17" s="38"/>
      <c r="P17" s="38"/>
      <c r="Q17" s="38"/>
      <c r="R17" s="38"/>
    </row>
    <row r="18" spans="1:18" x14ac:dyDescent="0.2">
      <c r="A18" s="16" t="s">
        <v>15</v>
      </c>
      <c r="B18" s="12">
        <v>0.6</v>
      </c>
      <c r="C18" s="12">
        <v>0</v>
      </c>
      <c r="D18" s="12">
        <v>0</v>
      </c>
      <c r="E18" s="12">
        <v>0</v>
      </c>
      <c r="F18" s="12">
        <f t="shared" si="1"/>
        <v>0.6</v>
      </c>
      <c r="I18" s="38"/>
      <c r="J18" s="38"/>
      <c r="K18" s="41"/>
      <c r="L18" s="71"/>
      <c r="M18" s="41"/>
      <c r="N18" s="41"/>
      <c r="O18" s="38"/>
      <c r="P18" s="38"/>
      <c r="Q18" s="38"/>
      <c r="R18" s="38"/>
    </row>
    <row r="19" spans="1:18" x14ac:dyDescent="0.2">
      <c r="A19" s="16" t="s">
        <v>16</v>
      </c>
      <c r="B19" s="12">
        <v>0.2</v>
      </c>
      <c r="C19" s="12">
        <v>0</v>
      </c>
      <c r="D19" s="12">
        <v>0</v>
      </c>
      <c r="E19" s="12">
        <v>0</v>
      </c>
      <c r="F19" s="12">
        <f t="shared" si="1"/>
        <v>0.2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</row>
    <row r="20" spans="1:18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</row>
    <row r="21" spans="1:18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</row>
    <row r="22" spans="1:18" x14ac:dyDescent="0.2">
      <c r="A22" s="20" t="s">
        <v>19</v>
      </c>
      <c r="B22" s="12">
        <v>0.1</v>
      </c>
      <c r="C22" s="12">
        <v>0</v>
      </c>
      <c r="D22" s="12">
        <v>0</v>
      </c>
      <c r="E22" s="12">
        <v>0</v>
      </c>
      <c r="F22" s="12">
        <f t="shared" si="1"/>
        <v>0.1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</row>
    <row r="23" spans="1:18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</row>
    <row r="24" spans="1:18" x14ac:dyDescent="0.2">
      <c r="A24" s="42" t="s">
        <v>21</v>
      </c>
      <c r="B24" s="44">
        <f>AVERAGE(B13:B23)</f>
        <v>0.13636363636363638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0.13636363636363638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</row>
    <row r="25" spans="1:18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</row>
    <row r="26" spans="1:18" x14ac:dyDescent="0.2">
      <c r="A26" s="16" t="s">
        <v>23</v>
      </c>
      <c r="B26" s="12">
        <v>0.4</v>
      </c>
      <c r="C26" s="12">
        <v>0</v>
      </c>
      <c r="D26" s="12">
        <v>0</v>
      </c>
      <c r="E26" s="12">
        <v>0</v>
      </c>
      <c r="F26" s="12">
        <f>B26+C26+D26+E26</f>
        <v>0.4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</row>
    <row r="27" spans="1:18" x14ac:dyDescent="0.2">
      <c r="A27" s="42" t="s">
        <v>24</v>
      </c>
      <c r="B27" s="43">
        <f>AVERAGE(B25:B26)</f>
        <v>0.2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0.2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</row>
    <row r="28" spans="1:18" x14ac:dyDescent="0.2">
      <c r="A28" s="16" t="s">
        <v>25</v>
      </c>
      <c r="B28" s="12">
        <v>1.3</v>
      </c>
      <c r="C28" s="12">
        <v>0</v>
      </c>
      <c r="D28" s="12">
        <v>0</v>
      </c>
      <c r="E28" s="12">
        <v>0</v>
      </c>
      <c r="F28" s="12">
        <f>B28+C28+D28+E28</f>
        <v>1.3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</row>
    <row r="29" spans="1:18" x14ac:dyDescent="0.2">
      <c r="A29" s="16" t="s">
        <v>26</v>
      </c>
      <c r="B29" s="12">
        <v>1.6</v>
      </c>
      <c r="C29" s="12">
        <v>0</v>
      </c>
      <c r="D29" s="12">
        <v>0</v>
      </c>
      <c r="E29" s="12">
        <v>0</v>
      </c>
      <c r="F29" s="12">
        <f>B29+C29+D29+E29</f>
        <v>1.6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</row>
    <row r="30" spans="1:18" x14ac:dyDescent="0.2">
      <c r="A30" s="16" t="s">
        <v>27</v>
      </c>
      <c r="B30" s="12">
        <v>0.3</v>
      </c>
      <c r="C30" s="12">
        <v>0</v>
      </c>
      <c r="D30" s="12">
        <v>0</v>
      </c>
      <c r="E30" s="12">
        <v>0</v>
      </c>
      <c r="F30" s="12">
        <f>B30+C30+D30+E30</f>
        <v>0.3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</row>
    <row r="31" spans="1:18" x14ac:dyDescent="0.2">
      <c r="A31" s="42" t="s">
        <v>28</v>
      </c>
      <c r="B31" s="43"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1.0666666666666667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</row>
    <row r="32" spans="1:18" x14ac:dyDescent="0.2">
      <c r="A32" s="16" t="s">
        <v>45</v>
      </c>
      <c r="B32" s="12">
        <v>0.2</v>
      </c>
      <c r="C32" s="12">
        <v>0</v>
      </c>
      <c r="D32" s="12">
        <v>0</v>
      </c>
      <c r="E32" s="12">
        <v>0</v>
      </c>
      <c r="F32" s="12">
        <f t="shared" ref="F32:F40" si="2">B32+C32+D32+E32</f>
        <v>0.2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</row>
    <row r="33" spans="1:18" x14ac:dyDescent="0.2">
      <c r="A33" s="16" t="s">
        <v>29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</row>
    <row r="35" spans="1:18" x14ac:dyDescent="0.2">
      <c r="A35" s="16" t="s">
        <v>31</v>
      </c>
      <c r="B35" s="12">
        <v>0.2</v>
      </c>
      <c r="C35" s="12">
        <v>0</v>
      </c>
      <c r="D35" s="12">
        <v>0</v>
      </c>
      <c r="E35" s="12">
        <v>0</v>
      </c>
      <c r="F35" s="12">
        <f t="shared" si="2"/>
        <v>0.2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8"/>
      <c r="K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0.4</v>
      </c>
      <c r="C38" s="12">
        <v>0</v>
      </c>
      <c r="D38" s="12">
        <v>0</v>
      </c>
      <c r="E38" s="12">
        <v>0</v>
      </c>
      <c r="F38" s="12">
        <f t="shared" si="2"/>
        <v>0.4</v>
      </c>
    </row>
    <row r="39" spans="1:18" s="6" customFormat="1" x14ac:dyDescent="0.2">
      <c r="A39" s="16" t="s">
        <v>44</v>
      </c>
      <c r="B39" s="12">
        <v>0.8</v>
      </c>
      <c r="C39" s="12">
        <v>0</v>
      </c>
      <c r="D39" s="12">
        <v>0</v>
      </c>
      <c r="E39" s="12">
        <v>0</v>
      </c>
      <c r="F39" s="12">
        <f t="shared" si="2"/>
        <v>0.8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0.2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0.2</v>
      </c>
    </row>
    <row r="42" spans="1:18" x14ac:dyDescent="0.2">
      <c r="A42" s="46" t="s">
        <v>36</v>
      </c>
      <c r="B42" s="47">
        <f>AVERAGE(B4:B11,B13:B23,B25:B26,B28:B30,B32:B40)</f>
        <v>0.36363636363636365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0.36363636363636365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27" t="s">
        <v>117</v>
      </c>
      <c r="B1" s="127"/>
      <c r="C1" s="127"/>
      <c r="D1" s="127"/>
      <c r="E1" s="127"/>
      <c r="F1" s="127"/>
    </row>
    <row r="2" spans="1:15" x14ac:dyDescent="0.2">
      <c r="A2" s="49"/>
      <c r="B2" s="6"/>
      <c r="J2" s="53"/>
      <c r="K2" s="53"/>
      <c r="L2" s="53"/>
      <c r="M2" s="53"/>
      <c r="N2" s="53"/>
      <c r="O2" s="53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53"/>
      <c r="K3" s="35"/>
      <c r="L3" s="35"/>
      <c r="M3" s="35"/>
      <c r="N3" s="35"/>
      <c r="O3" s="53"/>
    </row>
    <row r="4" spans="1:1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</row>
    <row r="12" spans="1:1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</row>
    <row r="13" spans="1:15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G24" t="s">
        <v>48</v>
      </c>
    </row>
    <row r="25" spans="1: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</row>
    <row r="28" spans="1: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</row>
    <row r="32" spans="1: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6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6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6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7" t="s">
        <v>118</v>
      </c>
      <c r="B1" s="127"/>
      <c r="C1" s="127"/>
      <c r="D1" s="127"/>
      <c r="E1" s="127"/>
      <c r="F1" s="127"/>
    </row>
    <row r="2" spans="1:19" x14ac:dyDescent="0.2">
      <c r="A2" s="49"/>
      <c r="B2" s="6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1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1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sqref="A1:F1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27" t="s">
        <v>119</v>
      </c>
      <c r="B1" s="127"/>
      <c r="C1" s="127"/>
      <c r="D1" s="127"/>
      <c r="E1" s="127"/>
      <c r="F1" s="127"/>
    </row>
    <row r="2" spans="1:17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</row>
    <row r="3" spans="1:17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</row>
    <row r="4" spans="1:17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8"/>
      <c r="J4" s="38"/>
      <c r="K4" s="41"/>
      <c r="L4" s="41"/>
      <c r="M4" s="41"/>
      <c r="N4" s="41"/>
      <c r="O4" s="38"/>
      <c r="P4" s="38"/>
      <c r="Q4" s="38"/>
    </row>
    <row r="5" spans="1:17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8"/>
      <c r="J5" s="38"/>
      <c r="K5" s="41"/>
      <c r="L5" s="41"/>
      <c r="M5" s="41"/>
      <c r="N5" s="41"/>
      <c r="O5" s="38"/>
      <c r="P5" s="38"/>
      <c r="Q5" s="38"/>
    </row>
    <row r="6" spans="1:17" s="1" customFormat="1" x14ac:dyDescent="0.2">
      <c r="A6" s="16" t="s">
        <v>4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0"/>
      <c r="J6" s="30"/>
      <c r="K6" s="41"/>
      <c r="L6" s="41"/>
      <c r="M6" s="41"/>
      <c r="N6" s="41"/>
      <c r="O6" s="30"/>
      <c r="P6" s="30"/>
      <c r="Q6" s="30"/>
    </row>
    <row r="7" spans="1:17" x14ac:dyDescent="0.2">
      <c r="A7" s="16" t="s">
        <v>5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8"/>
      <c r="J7" s="38"/>
      <c r="K7" s="41"/>
      <c r="L7" s="41"/>
      <c r="M7" s="41"/>
      <c r="N7" s="41"/>
      <c r="O7" s="38"/>
      <c r="P7" s="38"/>
      <c r="Q7" s="38"/>
    </row>
    <row r="8" spans="1:17" x14ac:dyDescent="0.2">
      <c r="A8" s="16" t="s">
        <v>6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8"/>
      <c r="J8" s="38"/>
      <c r="K8" s="41"/>
      <c r="L8" s="41"/>
      <c r="M8" s="41"/>
      <c r="N8" s="41"/>
      <c r="O8" s="38"/>
      <c r="P8" s="38"/>
      <c r="Q8" s="38"/>
    </row>
    <row r="9" spans="1:17" x14ac:dyDescent="0.2">
      <c r="A9" s="16" t="s">
        <v>7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8"/>
      <c r="J9" s="38"/>
      <c r="K9" s="41"/>
      <c r="L9" s="41"/>
      <c r="M9" s="41"/>
      <c r="N9" s="41"/>
      <c r="O9" s="38"/>
      <c r="P9" s="38"/>
      <c r="Q9" s="38"/>
    </row>
    <row r="10" spans="1:17" x14ac:dyDescent="0.2">
      <c r="A10" s="16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8"/>
      <c r="J10" s="38"/>
      <c r="K10" s="41"/>
      <c r="L10" s="41"/>
      <c r="M10" s="41"/>
      <c r="N10" s="41"/>
      <c r="O10" s="38"/>
      <c r="P10" s="38"/>
      <c r="Q10" s="38"/>
    </row>
    <row r="11" spans="1:17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I11" s="38"/>
      <c r="J11" s="38"/>
      <c r="K11" s="41"/>
      <c r="L11" s="41"/>
      <c r="M11" s="41"/>
      <c r="N11" s="41"/>
      <c r="O11" s="38"/>
      <c r="P11" s="38"/>
      <c r="Q11" s="38"/>
    </row>
    <row r="12" spans="1:17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0</v>
      </c>
      <c r="E12" s="43">
        <f>AVERAGE(E4:E11)</f>
        <v>0</v>
      </c>
      <c r="F12" s="43">
        <f>AVERAGE(F4:F11)</f>
        <v>0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</row>
    <row r="13" spans="1:17" x14ac:dyDescent="0.2">
      <c r="A13" s="16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8"/>
      <c r="J13" s="38"/>
      <c r="K13" s="41"/>
      <c r="L13" s="41"/>
      <c r="M13" s="41"/>
      <c r="N13" s="41"/>
      <c r="O13" s="38"/>
      <c r="P13" s="38"/>
      <c r="Q13" s="38"/>
    </row>
    <row r="14" spans="1:17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8"/>
      <c r="J14" s="38"/>
      <c r="K14" s="41"/>
      <c r="L14" s="41"/>
      <c r="M14" s="41"/>
      <c r="N14" s="41"/>
      <c r="O14" s="38"/>
      <c r="P14" s="38"/>
      <c r="Q14" s="38"/>
    </row>
    <row r="15" spans="1:17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</row>
    <row r="16" spans="1:17" x14ac:dyDescent="0.2">
      <c r="A16" s="16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8"/>
      <c r="J16" s="38"/>
      <c r="K16" s="41"/>
      <c r="L16" s="41"/>
      <c r="M16" s="41"/>
      <c r="N16" s="41"/>
      <c r="O16" s="38"/>
      <c r="P16" s="38"/>
      <c r="Q16" s="38"/>
    </row>
    <row r="17" spans="1:17" x14ac:dyDescent="0.2">
      <c r="A17" s="16" t="s">
        <v>14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8"/>
      <c r="J17" s="38"/>
      <c r="K17" s="41"/>
      <c r="L17" s="41"/>
      <c r="M17" s="41"/>
      <c r="N17" s="41"/>
      <c r="O17" s="38"/>
      <c r="P17" s="38"/>
      <c r="Q17" s="38"/>
    </row>
    <row r="18" spans="1:17" x14ac:dyDescent="0.2">
      <c r="A18" s="16" t="s">
        <v>15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8"/>
      <c r="J18" s="38"/>
      <c r="K18" s="41"/>
      <c r="L18" s="41"/>
      <c r="M18" s="41"/>
      <c r="N18" s="41"/>
      <c r="O18" s="38"/>
      <c r="P18" s="38"/>
      <c r="Q18" s="38"/>
    </row>
    <row r="19" spans="1:17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8"/>
      <c r="J19" s="38"/>
      <c r="K19" s="41"/>
      <c r="L19" s="41"/>
      <c r="M19" s="41"/>
      <c r="N19" s="41"/>
      <c r="O19" s="38"/>
      <c r="P19" s="38"/>
      <c r="Q19" s="38"/>
    </row>
    <row r="20" spans="1:17" x14ac:dyDescent="0.2">
      <c r="A20" s="16" t="s">
        <v>17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8"/>
      <c r="J20" s="38"/>
      <c r="K20" s="41"/>
      <c r="L20" s="41"/>
      <c r="M20" s="41"/>
      <c r="N20" s="41"/>
      <c r="O20" s="38"/>
      <c r="P20" s="38"/>
      <c r="Q20" s="38"/>
    </row>
    <row r="21" spans="1:17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</row>
    <row r="22" spans="1:17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8"/>
      <c r="J22" s="38"/>
      <c r="K22" s="41"/>
      <c r="L22" s="41"/>
      <c r="M22" s="41"/>
      <c r="N22" s="41"/>
      <c r="O22" s="38"/>
      <c r="P22" s="38"/>
      <c r="Q22" s="38"/>
    </row>
    <row r="23" spans="1:17" x14ac:dyDescent="0.2">
      <c r="A23" s="20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8"/>
      <c r="J23" s="38"/>
      <c r="K23" s="41"/>
      <c r="L23" s="41"/>
      <c r="M23" s="41"/>
      <c r="N23" s="41"/>
      <c r="O23" s="38"/>
      <c r="P23" s="38"/>
      <c r="Q23" s="38"/>
    </row>
    <row r="24" spans="1:17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</v>
      </c>
      <c r="E24" s="44">
        <f>AVERAGE(E13:E23)</f>
        <v>0</v>
      </c>
      <c r="F24" s="44">
        <f>AVERAGE(F13:F23)</f>
        <v>0</v>
      </c>
      <c r="I24" s="38"/>
      <c r="J24" s="38"/>
      <c r="K24" s="41"/>
      <c r="L24" s="41"/>
      <c r="M24" s="41"/>
      <c r="N24" s="41"/>
      <c r="O24" s="38"/>
      <c r="P24" s="38"/>
      <c r="Q24" s="38"/>
    </row>
    <row r="25" spans="1:17" x14ac:dyDescent="0.2">
      <c r="A25" s="16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8"/>
      <c r="J25" s="38"/>
      <c r="K25" s="41"/>
      <c r="L25" s="41"/>
      <c r="M25" s="41"/>
      <c r="N25" s="41"/>
      <c r="O25" s="38"/>
      <c r="P25" s="38"/>
      <c r="Q25" s="38"/>
    </row>
    <row r="26" spans="1:17" x14ac:dyDescent="0.2">
      <c r="A26" s="16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8"/>
      <c r="J26" s="38"/>
      <c r="K26" s="41"/>
      <c r="L26" s="41"/>
      <c r="M26" s="41"/>
      <c r="N26" s="41"/>
      <c r="O26" s="38"/>
      <c r="P26" s="38"/>
      <c r="Q26" s="38"/>
    </row>
    <row r="27" spans="1:17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</v>
      </c>
      <c r="E27" s="43">
        <f>AVERAGE(E25:E26)</f>
        <v>0</v>
      </c>
      <c r="F27" s="44">
        <f>AVERAGE(F25:F26)</f>
        <v>0</v>
      </c>
      <c r="I27" s="38"/>
      <c r="J27" s="38"/>
      <c r="K27" s="78"/>
      <c r="L27" s="41"/>
      <c r="M27" s="41"/>
      <c r="N27" s="41"/>
      <c r="O27" s="38"/>
      <c r="P27" s="38"/>
      <c r="Q27" s="38"/>
    </row>
    <row r="28" spans="1:17" x14ac:dyDescent="0.2">
      <c r="A28" s="16" t="s">
        <v>25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8"/>
      <c r="J28" s="38"/>
      <c r="K28" s="41"/>
      <c r="L28" s="41"/>
      <c r="M28" s="41"/>
      <c r="N28" s="41"/>
      <c r="O28" s="38"/>
      <c r="P28" s="38"/>
      <c r="Q28" s="38"/>
    </row>
    <row r="29" spans="1:17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8"/>
      <c r="J29" s="38"/>
      <c r="K29" s="41"/>
      <c r="L29" s="41"/>
      <c r="M29" s="41"/>
      <c r="N29" s="41"/>
      <c r="O29" s="38"/>
      <c r="P29" s="38"/>
      <c r="Q29" s="38"/>
    </row>
    <row r="30" spans="1:17" x14ac:dyDescent="0.2">
      <c r="A30" s="16" t="s">
        <v>27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8"/>
      <c r="J30" s="38"/>
      <c r="K30" s="41"/>
      <c r="L30" s="41"/>
      <c r="M30" s="41"/>
      <c r="N30" s="41"/>
      <c r="O30" s="38"/>
      <c r="P30" s="38"/>
      <c r="Q30" s="38"/>
    </row>
    <row r="31" spans="1:17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0</v>
      </c>
      <c r="E31" s="43">
        <f>AVERAGE(E28:E30)</f>
        <v>0</v>
      </c>
      <c r="F31" s="44">
        <f>AVERAGE(F28:F30)</f>
        <v>0</v>
      </c>
      <c r="I31" s="38"/>
      <c r="J31" s="38"/>
      <c r="K31" s="41"/>
      <c r="L31" s="41"/>
      <c r="M31" s="41"/>
      <c r="N31" s="41"/>
      <c r="O31" s="38"/>
      <c r="P31" s="38"/>
      <c r="Q31" s="38"/>
    </row>
    <row r="32" spans="1:17" x14ac:dyDescent="0.2">
      <c r="A32" s="16" t="s">
        <v>45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8"/>
      <c r="J32" s="38"/>
      <c r="K32" s="41"/>
      <c r="L32" s="41"/>
      <c r="M32" s="41"/>
      <c r="N32" s="41"/>
      <c r="O32" s="38"/>
      <c r="P32" s="38"/>
      <c r="Q32" s="38"/>
    </row>
    <row r="33" spans="1:18" x14ac:dyDescent="0.2">
      <c r="A33" s="16" t="s">
        <v>29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8"/>
      <c r="J33" s="38"/>
      <c r="K33" s="41"/>
      <c r="L33" s="41"/>
      <c r="M33" s="41"/>
      <c r="N33" s="41"/>
      <c r="O33" s="45"/>
      <c r="P33" s="45"/>
      <c r="Q33" s="45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</row>
    <row r="35" spans="1:18" x14ac:dyDescent="0.2">
      <c r="A35" s="16" t="s">
        <v>31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8" x14ac:dyDescent="0.2">
      <c r="A36" s="16" t="s">
        <v>46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8" x14ac:dyDescent="0.2">
      <c r="A37" s="16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33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88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0</v>
      </c>
      <c r="E41" s="44">
        <f>AVERAGE(E32:E40)</f>
        <v>0</v>
      </c>
      <c r="F41" s="44">
        <f>AVERAGE(F32:F40)</f>
        <v>0</v>
      </c>
    </row>
    <row r="42" spans="1:18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0</v>
      </c>
      <c r="E42" s="47">
        <f>AVERAGE(E4:E11,E13:E23,E25:E26,E28:E30,E32:E40)</f>
        <v>0</v>
      </c>
      <c r="F42" s="47">
        <f>AVERAGE(F4:F11,F13:F23,F25:F26,F28:F30,F32:F40)</f>
        <v>0</v>
      </c>
    </row>
    <row r="44" spans="1:18" x14ac:dyDescent="0.2">
      <c r="G44" s="57"/>
    </row>
  </sheetData>
  <protectedRanges>
    <protectedRange sqref="C13:C23 B4:E11 B25:E26 B28:E28 B32:E40" name="Intervalo1_1" securityDescriptor="O:WDG:WDD:(A;;CC;;;WD)"/>
    <protectedRange sqref="B13:B23 C29:C30 D13:E23" name="Intervalo1_1_1_1" securityDescriptor="O:WDG:WDD:(A;;CC;;;WD)"/>
    <protectedRange sqref="B29:B30 D29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A37" sqref="A37:F3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27" t="s">
        <v>120</v>
      </c>
      <c r="B1" s="127"/>
      <c r="C1" s="127"/>
      <c r="D1" s="127"/>
      <c r="E1" s="127"/>
      <c r="F1" s="127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5" x14ac:dyDescent="0.2">
      <c r="A2" s="49"/>
      <c r="B2" s="6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G3" s="69"/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5" x14ac:dyDescent="0.2">
      <c r="A4" s="16" t="s">
        <v>2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0"/>
      <c r="H4" s="60"/>
      <c r="I4" s="37"/>
      <c r="J4" s="38"/>
      <c r="K4" s="38"/>
      <c r="L4" s="41"/>
      <c r="M4" s="41"/>
      <c r="N4" s="41"/>
      <c r="O4" s="41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x14ac:dyDescent="0.2">
      <c r="A5" s="16" t="s">
        <v>3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0"/>
      <c r="H5" s="60"/>
      <c r="I5" s="37"/>
      <c r="J5" s="38"/>
      <c r="K5" s="38"/>
      <c r="L5" s="41"/>
      <c r="M5" s="41"/>
      <c r="N5" s="41"/>
      <c r="O5" s="41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s="1" customFormat="1" x14ac:dyDescent="0.2">
      <c r="A6" s="16" t="s">
        <v>4</v>
      </c>
      <c r="B6" s="12">
        <v>0</v>
      </c>
      <c r="C6" s="12">
        <v>0</v>
      </c>
      <c r="D6" s="12">
        <v>2.8</v>
      </c>
      <c r="E6" s="12">
        <v>0</v>
      </c>
      <c r="F6" s="12">
        <f t="shared" si="0"/>
        <v>2.8</v>
      </c>
      <c r="G6" s="61"/>
      <c r="H6" s="60"/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5" x14ac:dyDescent="0.2">
      <c r="A7" s="16" t="s">
        <v>5</v>
      </c>
      <c r="B7" s="12">
        <v>0</v>
      </c>
      <c r="C7" s="12">
        <v>0</v>
      </c>
      <c r="D7" s="12">
        <v>4.4000000000000004</v>
      </c>
      <c r="E7" s="12">
        <v>0</v>
      </c>
      <c r="F7" s="12">
        <f t="shared" si="0"/>
        <v>4.4000000000000004</v>
      </c>
      <c r="G7" s="37"/>
      <c r="H7" s="60"/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5" x14ac:dyDescent="0.2">
      <c r="A8" s="16" t="s">
        <v>6</v>
      </c>
      <c r="B8" s="12">
        <v>0</v>
      </c>
      <c r="C8" s="12">
        <v>0</v>
      </c>
      <c r="D8" s="12">
        <v>0.8</v>
      </c>
      <c r="E8" s="12">
        <v>0</v>
      </c>
      <c r="F8" s="12">
        <f t="shared" si="0"/>
        <v>0.8</v>
      </c>
      <c r="G8" s="37"/>
      <c r="H8" s="60"/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  <c r="T8" s="38"/>
      <c r="U8" s="38"/>
      <c r="V8" s="38"/>
      <c r="W8" s="38"/>
      <c r="X8" s="38"/>
    </row>
    <row r="9" spans="1:25" x14ac:dyDescent="0.2">
      <c r="A9" s="16" t="s">
        <v>7</v>
      </c>
      <c r="B9" s="12">
        <v>0</v>
      </c>
      <c r="C9" s="12">
        <v>0</v>
      </c>
      <c r="D9" s="12">
        <v>1.4</v>
      </c>
      <c r="E9" s="12">
        <v>0</v>
      </c>
      <c r="F9" s="12">
        <f t="shared" si="0"/>
        <v>1.4</v>
      </c>
      <c r="G9" s="37"/>
      <c r="H9" s="60"/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5" x14ac:dyDescent="0.2">
      <c r="A10" s="16" t="s">
        <v>8</v>
      </c>
      <c r="B10" s="12">
        <v>0</v>
      </c>
      <c r="C10" s="12">
        <v>0</v>
      </c>
      <c r="D10" s="12">
        <v>0.5</v>
      </c>
      <c r="E10" s="12">
        <v>0</v>
      </c>
      <c r="F10" s="12">
        <f t="shared" si="0"/>
        <v>0.5</v>
      </c>
      <c r="G10" s="37"/>
      <c r="H10" s="60"/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spans="1:25" x14ac:dyDescent="0.2">
      <c r="A11" s="22" t="s">
        <v>47</v>
      </c>
      <c r="B11" s="12">
        <v>0</v>
      </c>
      <c r="C11" s="12">
        <v>0</v>
      </c>
      <c r="D11" s="12">
        <v>0</v>
      </c>
      <c r="E11" s="12">
        <v>0</v>
      </c>
      <c r="F11" s="12">
        <f t="shared" si="0"/>
        <v>0</v>
      </c>
      <c r="G11" s="37"/>
      <c r="H11" s="60"/>
      <c r="I11" s="38"/>
      <c r="J11" s="38"/>
      <c r="K11" s="41"/>
      <c r="L11" s="63"/>
      <c r="M11" s="63"/>
      <c r="N11" s="41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spans="1:25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1.2375</v>
      </c>
      <c r="E12" s="43">
        <f>AVERAGE(E4:E11)</f>
        <v>0</v>
      </c>
      <c r="F12" s="43">
        <f>AVERAGE(F4:F11)</f>
        <v>1.2375</v>
      </c>
      <c r="G12" s="62"/>
      <c r="H12" s="6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spans="1:25" x14ac:dyDescent="0.2">
      <c r="A13" s="16" t="s">
        <v>10</v>
      </c>
      <c r="B13" s="12">
        <v>0</v>
      </c>
      <c r="C13" s="12">
        <v>0</v>
      </c>
      <c r="D13" s="12">
        <v>2.6</v>
      </c>
      <c r="E13" s="12">
        <v>0</v>
      </c>
      <c r="F13" s="12">
        <f t="shared" ref="F13:F23" si="1">B13+C13+D13+E13</f>
        <v>2.6</v>
      </c>
      <c r="G13" s="37"/>
      <c r="H13" s="60"/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spans="1:25" x14ac:dyDescent="0.2">
      <c r="A14" s="16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7"/>
      <c r="H14" s="60"/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5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7"/>
      <c r="H15" s="60"/>
      <c r="I15" s="38"/>
      <c r="J15" s="38"/>
      <c r="K15" s="41"/>
      <c r="L15" s="63"/>
      <c r="M15" s="63"/>
      <c r="N15" s="41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spans="1:25" x14ac:dyDescent="0.2">
      <c r="A16" s="16" t="s">
        <v>13</v>
      </c>
      <c r="B16" s="12">
        <v>0</v>
      </c>
      <c r="C16" s="12">
        <v>0</v>
      </c>
      <c r="D16" s="12">
        <v>4</v>
      </c>
      <c r="E16" s="12">
        <v>0</v>
      </c>
      <c r="F16" s="12">
        <f t="shared" si="1"/>
        <v>4</v>
      </c>
      <c r="G16" s="37"/>
      <c r="H16" s="85"/>
      <c r="I16" s="85"/>
      <c r="J16" s="85"/>
      <c r="K16" s="41"/>
      <c r="L16" s="41"/>
      <c r="M16" s="41"/>
      <c r="N16" s="41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spans="1:24" x14ac:dyDescent="0.2">
      <c r="A17" s="118" t="s">
        <v>14</v>
      </c>
      <c r="B17" s="119">
        <v>0</v>
      </c>
      <c r="C17" s="119">
        <v>0</v>
      </c>
      <c r="D17" s="119">
        <v>24.8</v>
      </c>
      <c r="E17" s="119">
        <v>0</v>
      </c>
      <c r="F17" s="119">
        <f t="shared" si="1"/>
        <v>24.8</v>
      </c>
      <c r="G17" s="37"/>
      <c r="H17" s="60"/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spans="1:24" x14ac:dyDescent="0.2">
      <c r="A18" s="16" t="s">
        <v>15</v>
      </c>
      <c r="B18" s="12">
        <v>0</v>
      </c>
      <c r="C18" s="12">
        <v>0</v>
      </c>
      <c r="D18" s="12">
        <v>8.8000000000000007</v>
      </c>
      <c r="E18" s="12">
        <v>0</v>
      </c>
      <c r="F18" s="12">
        <f t="shared" si="1"/>
        <v>8.8000000000000007</v>
      </c>
      <c r="G18" s="37"/>
      <c r="H18" s="60"/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spans="1:24" x14ac:dyDescent="0.2">
      <c r="A19" s="16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7"/>
      <c r="H19" s="60"/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spans="1:24" x14ac:dyDescent="0.2">
      <c r="A20" s="118" t="s">
        <v>17</v>
      </c>
      <c r="B20" s="119">
        <v>0</v>
      </c>
      <c r="C20" s="119">
        <v>0</v>
      </c>
      <c r="D20" s="119">
        <v>29.5</v>
      </c>
      <c r="E20" s="119">
        <v>0</v>
      </c>
      <c r="F20" s="119">
        <f t="shared" si="1"/>
        <v>29.5</v>
      </c>
      <c r="G20" s="37"/>
      <c r="H20" s="60"/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1:24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7"/>
      <c r="H21" s="60"/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spans="1:24" x14ac:dyDescent="0.2">
      <c r="A22" s="20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7"/>
      <c r="H22" s="60"/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spans="1:24" x14ac:dyDescent="0.2">
      <c r="A23" s="120" t="s">
        <v>20</v>
      </c>
      <c r="B23" s="119">
        <v>0</v>
      </c>
      <c r="C23" s="119">
        <v>0</v>
      </c>
      <c r="D23" s="119">
        <v>39.200000000000003</v>
      </c>
      <c r="E23" s="119">
        <v>0</v>
      </c>
      <c r="F23" s="119">
        <f t="shared" si="1"/>
        <v>39.200000000000003</v>
      </c>
      <c r="G23" s="37"/>
      <c r="H23" s="60"/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spans="1:2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9.9</v>
      </c>
      <c r="E24" s="44">
        <f>AVERAGE(E13:E23)</f>
        <v>0</v>
      </c>
      <c r="F24" s="44">
        <f>AVERAGE(F13:F23)</f>
        <v>9.9</v>
      </c>
      <c r="G24" s="37"/>
      <c r="H24" s="60"/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spans="1:24" x14ac:dyDescent="0.2">
      <c r="A25" s="16" t="s">
        <v>22</v>
      </c>
      <c r="B25" s="12">
        <v>0</v>
      </c>
      <c r="C25" s="12">
        <v>0</v>
      </c>
      <c r="D25" s="12">
        <v>2.2000000000000002</v>
      </c>
      <c r="E25" s="12">
        <v>0</v>
      </c>
      <c r="F25" s="12">
        <f>B25+C25+D25+E25</f>
        <v>2.2000000000000002</v>
      </c>
      <c r="G25" s="37"/>
      <c r="H25" s="60"/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spans="1:24" x14ac:dyDescent="0.2">
      <c r="A26" s="16" t="s">
        <v>23</v>
      </c>
      <c r="B26" s="12">
        <v>0</v>
      </c>
      <c r="C26" s="12">
        <v>0</v>
      </c>
      <c r="D26" s="12">
        <v>1.4</v>
      </c>
      <c r="E26" s="12">
        <v>0</v>
      </c>
      <c r="F26" s="12">
        <f>B26+C26+D26+E26</f>
        <v>1.4</v>
      </c>
      <c r="G26" s="37"/>
      <c r="H26" s="60"/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1.8</v>
      </c>
      <c r="E27" s="43">
        <f>AVERAGE(E25:E26)</f>
        <v>0</v>
      </c>
      <c r="F27" s="44">
        <f>AVERAGE(F25:F26)</f>
        <v>1.8</v>
      </c>
      <c r="G27" s="37"/>
      <c r="H27" s="60"/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x14ac:dyDescent="0.2">
      <c r="A28" s="16" t="s">
        <v>25</v>
      </c>
      <c r="B28" s="12">
        <v>0</v>
      </c>
      <c r="C28" s="12">
        <v>0</v>
      </c>
      <c r="D28" s="12">
        <v>3.2</v>
      </c>
      <c r="E28" s="12">
        <v>0</v>
      </c>
      <c r="F28" s="12">
        <f>B28+C28+D28+E28</f>
        <v>3.2</v>
      </c>
      <c r="G28" s="37"/>
      <c r="H28" s="60"/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x14ac:dyDescent="0.2">
      <c r="A29" s="16" t="s">
        <v>26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7"/>
      <c r="H29" s="60"/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x14ac:dyDescent="0.2">
      <c r="A30" s="16" t="s">
        <v>27</v>
      </c>
      <c r="B30" s="12">
        <v>0</v>
      </c>
      <c r="C30" s="12">
        <v>0</v>
      </c>
      <c r="D30" s="12">
        <v>7.4</v>
      </c>
      <c r="E30" s="12">
        <v>0</v>
      </c>
      <c r="F30" s="12">
        <f>B30+C30+D30+E30</f>
        <v>7.4</v>
      </c>
      <c r="G30" s="37"/>
      <c r="H30" s="60"/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3.5333333333333337</v>
      </c>
      <c r="E31" s="43">
        <f>AVERAGE(E28:E30)</f>
        <v>0</v>
      </c>
      <c r="F31" s="44">
        <f>AVERAGE(F28:F30)</f>
        <v>3.5333333333333337</v>
      </c>
      <c r="G31" s="37"/>
      <c r="H31" s="60"/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x14ac:dyDescent="0.2">
      <c r="A32" s="16" t="s">
        <v>45</v>
      </c>
      <c r="B32" s="12">
        <v>0</v>
      </c>
      <c r="C32" s="12">
        <v>0</v>
      </c>
      <c r="D32" s="12">
        <v>7</v>
      </c>
      <c r="E32" s="12">
        <v>0</v>
      </c>
      <c r="F32" s="12">
        <f t="shared" ref="F32:F40" si="2">B32+C32+D32+E32</f>
        <v>7</v>
      </c>
      <c r="G32" s="37"/>
      <c r="H32" s="60"/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spans="1:24" x14ac:dyDescent="0.2">
      <c r="A33" s="16" t="s">
        <v>29</v>
      </c>
      <c r="B33" s="12">
        <v>0</v>
      </c>
      <c r="C33" s="12">
        <v>0</v>
      </c>
      <c r="D33" s="12">
        <v>5.4</v>
      </c>
      <c r="E33" s="12">
        <v>0</v>
      </c>
      <c r="F33" s="12">
        <f t="shared" si="2"/>
        <v>5.4</v>
      </c>
      <c r="G33" s="37"/>
      <c r="H33" s="60"/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  <c r="T33" s="38"/>
      <c r="U33" s="38"/>
      <c r="V33" s="38"/>
      <c r="W33" s="38"/>
      <c r="X33" s="38"/>
    </row>
    <row r="34" spans="1:24" x14ac:dyDescent="0.2">
      <c r="A34" s="16" t="s">
        <v>30</v>
      </c>
      <c r="B34" s="12">
        <v>0</v>
      </c>
      <c r="C34" s="12">
        <v>0</v>
      </c>
      <c r="D34" s="12">
        <v>0.6</v>
      </c>
      <c r="E34" s="12">
        <v>0</v>
      </c>
      <c r="F34" s="12">
        <f t="shared" si="2"/>
        <v>0.6</v>
      </c>
      <c r="G34" s="37"/>
      <c r="H34" s="60"/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spans="1:24" x14ac:dyDescent="0.2">
      <c r="A35" s="16" t="s">
        <v>31</v>
      </c>
      <c r="B35" s="12">
        <v>0</v>
      </c>
      <c r="C35" s="12">
        <v>0</v>
      </c>
      <c r="D35" s="12">
        <v>8.8000000000000007</v>
      </c>
      <c r="E35" s="12">
        <v>0</v>
      </c>
      <c r="F35" s="12">
        <f t="shared" si="2"/>
        <v>8.8000000000000007</v>
      </c>
      <c r="G35" s="37"/>
      <c r="H35" s="60"/>
      <c r="I35" s="37"/>
      <c r="J35" s="37"/>
      <c r="K35" s="37"/>
      <c r="L35" s="37"/>
      <c r="M35" s="37"/>
    </row>
    <row r="36" spans="1:24" x14ac:dyDescent="0.2">
      <c r="A36" s="16" t="s">
        <v>46</v>
      </c>
      <c r="B36" s="12">
        <v>0</v>
      </c>
      <c r="C36" s="12">
        <v>0</v>
      </c>
      <c r="D36" s="12">
        <v>7.5</v>
      </c>
      <c r="E36" s="12">
        <v>0</v>
      </c>
      <c r="F36" s="12">
        <f t="shared" si="2"/>
        <v>7.5</v>
      </c>
      <c r="G36" s="37"/>
      <c r="H36" s="60"/>
      <c r="I36" s="37"/>
      <c r="J36" s="37"/>
      <c r="K36" s="37"/>
      <c r="L36" s="37"/>
      <c r="M36" s="37"/>
    </row>
    <row r="37" spans="1:24" x14ac:dyDescent="0.2">
      <c r="A37" s="118" t="s">
        <v>32</v>
      </c>
      <c r="B37" s="119">
        <v>0</v>
      </c>
      <c r="C37" s="119">
        <v>0</v>
      </c>
      <c r="D37" s="119">
        <v>20.399999999999999</v>
      </c>
      <c r="E37" s="119">
        <v>0</v>
      </c>
      <c r="F37" s="119">
        <f t="shared" si="2"/>
        <v>20.399999999999999</v>
      </c>
      <c r="G37" s="37"/>
      <c r="H37" s="60"/>
      <c r="I37" s="37"/>
      <c r="J37" s="37"/>
      <c r="K37" s="37"/>
      <c r="L37" s="37"/>
      <c r="M37" s="37"/>
    </row>
    <row r="38" spans="1:24" x14ac:dyDescent="0.2">
      <c r="A38" s="16" t="s">
        <v>33</v>
      </c>
      <c r="B38" s="12">
        <v>0</v>
      </c>
      <c r="C38" s="12">
        <v>0</v>
      </c>
      <c r="D38" s="12">
        <v>9.6</v>
      </c>
      <c r="E38" s="12">
        <v>0</v>
      </c>
      <c r="F38" s="12">
        <f t="shared" si="2"/>
        <v>9.6</v>
      </c>
      <c r="G38" s="37"/>
      <c r="H38" s="60"/>
      <c r="I38" s="37"/>
      <c r="J38" s="37"/>
      <c r="K38" s="37"/>
      <c r="L38" s="37"/>
      <c r="M38" s="37"/>
    </row>
    <row r="39" spans="1:24" s="6" customFormat="1" x14ac:dyDescent="0.2">
      <c r="A39" s="16" t="s">
        <v>44</v>
      </c>
      <c r="B39" s="12">
        <v>0</v>
      </c>
      <c r="C39" s="12">
        <v>0</v>
      </c>
      <c r="D39" s="12">
        <v>4.5</v>
      </c>
      <c r="E39" s="12">
        <v>0</v>
      </c>
      <c r="F39" s="12">
        <f t="shared" si="2"/>
        <v>4.5</v>
      </c>
      <c r="G39" s="60"/>
      <c r="H39" s="60"/>
      <c r="I39" s="60"/>
      <c r="J39" s="60"/>
      <c r="K39" s="60"/>
      <c r="L39" s="60"/>
      <c r="M39" s="60"/>
    </row>
    <row r="40" spans="1:24" s="6" customFormat="1" x14ac:dyDescent="0.2">
      <c r="A40" s="118" t="s">
        <v>88</v>
      </c>
      <c r="B40" s="119">
        <v>0</v>
      </c>
      <c r="C40" s="119">
        <v>0</v>
      </c>
      <c r="D40" s="119">
        <v>33.5</v>
      </c>
      <c r="E40" s="119">
        <v>0</v>
      </c>
      <c r="F40" s="119">
        <f t="shared" si="2"/>
        <v>33.5</v>
      </c>
      <c r="G40" s="60"/>
      <c r="H40" s="60"/>
      <c r="I40" s="60"/>
      <c r="J40" s="60"/>
      <c r="K40" s="60"/>
      <c r="L40" s="60"/>
      <c r="M40" s="60"/>
    </row>
    <row r="41" spans="1:2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10.811111111111112</v>
      </c>
      <c r="E41" s="44">
        <f>AVERAGE(E32:E40)</f>
        <v>0</v>
      </c>
      <c r="F41" s="44">
        <f>AVERAGE(F32:F40)</f>
        <v>10.811111111111112</v>
      </c>
      <c r="G41" s="37"/>
      <c r="H41" s="37"/>
      <c r="I41" s="37"/>
      <c r="J41" s="37"/>
      <c r="K41" s="37"/>
      <c r="L41" s="37"/>
      <c r="M41" s="37"/>
    </row>
    <row r="42" spans="1:2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6.9787878787878794</v>
      </c>
      <c r="E42" s="47">
        <f>AVERAGE(E4:E11,E13:E23,E25:E26,E28:E30,E32:E40)</f>
        <v>0</v>
      </c>
      <c r="F42" s="47">
        <f>AVERAGE(F4:F11,F13:F23,F25:F26,F28:F30,F32:F40)</f>
        <v>6.9787878787878794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A7" sqref="A7:F7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27" t="s">
        <v>121</v>
      </c>
      <c r="B1" s="127"/>
      <c r="C1" s="127"/>
      <c r="D1" s="127"/>
      <c r="E1" s="127"/>
      <c r="F1" s="127"/>
      <c r="J1" s="52"/>
      <c r="K1" s="52"/>
      <c r="L1" s="52"/>
      <c r="M1" s="52"/>
      <c r="N1" s="52"/>
      <c r="O1" s="52"/>
    </row>
    <row r="2" spans="1:15" x14ac:dyDescent="0.2">
      <c r="A2" s="49"/>
      <c r="B2" s="6"/>
      <c r="C2" s="6"/>
      <c r="J2" s="38"/>
      <c r="K2" s="38"/>
      <c r="L2" s="38"/>
      <c r="M2" s="38"/>
      <c r="N2" s="38"/>
      <c r="O2" s="38"/>
    </row>
    <row r="3" spans="1:15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</row>
    <row r="4" spans="1:15" x14ac:dyDescent="0.2">
      <c r="A4" s="16" t="s">
        <v>2</v>
      </c>
      <c r="B4" s="12">
        <v>9.1999999999999993</v>
      </c>
      <c r="C4" s="12">
        <v>0</v>
      </c>
      <c r="D4" s="12">
        <v>2</v>
      </c>
      <c r="E4" s="12">
        <v>7.6</v>
      </c>
      <c r="F4" s="12">
        <f t="shared" ref="F4:F11" si="0">B4+C4+D4+E4</f>
        <v>18.799999999999997</v>
      </c>
      <c r="J4" s="38"/>
      <c r="K4" s="41"/>
      <c r="L4" s="41"/>
      <c r="M4" s="41"/>
      <c r="N4" s="41"/>
      <c r="O4" s="38"/>
    </row>
    <row r="5" spans="1:15" x14ac:dyDescent="0.2">
      <c r="A5" s="16" t="s">
        <v>3</v>
      </c>
      <c r="B5" s="12">
        <v>4</v>
      </c>
      <c r="C5" s="12">
        <v>0</v>
      </c>
      <c r="D5" s="12">
        <v>0.2</v>
      </c>
      <c r="E5" s="12">
        <v>5</v>
      </c>
      <c r="F5" s="12">
        <f t="shared" si="0"/>
        <v>9.1999999999999993</v>
      </c>
      <c r="J5" s="38"/>
      <c r="K5" s="41"/>
      <c r="L5" s="41"/>
      <c r="M5" s="41"/>
      <c r="N5" s="41"/>
      <c r="O5" s="38"/>
    </row>
    <row r="6" spans="1:15" s="1" customFormat="1" x14ac:dyDescent="0.2">
      <c r="A6" s="16" t="s">
        <v>4</v>
      </c>
      <c r="B6" s="12">
        <v>3</v>
      </c>
      <c r="C6" s="12">
        <v>0</v>
      </c>
      <c r="D6" s="12">
        <v>1.2</v>
      </c>
      <c r="E6" s="12">
        <v>2.6</v>
      </c>
      <c r="F6" s="12">
        <f t="shared" si="0"/>
        <v>6.8000000000000007</v>
      </c>
      <c r="J6" s="30"/>
      <c r="K6" s="41"/>
      <c r="L6" s="41"/>
      <c r="M6" s="41"/>
      <c r="N6" s="41"/>
      <c r="O6" s="30"/>
    </row>
    <row r="7" spans="1:15" x14ac:dyDescent="0.2">
      <c r="A7" s="122" t="s">
        <v>5</v>
      </c>
      <c r="B7" s="110">
        <v>4</v>
      </c>
      <c r="C7" s="110">
        <v>0</v>
      </c>
      <c r="D7" s="110">
        <v>14</v>
      </c>
      <c r="E7" s="110">
        <v>5.4</v>
      </c>
      <c r="F7" s="110">
        <f t="shared" si="0"/>
        <v>23.4</v>
      </c>
      <c r="J7" s="38"/>
      <c r="K7" s="41"/>
      <c r="L7" s="41"/>
      <c r="M7" s="41"/>
      <c r="N7" s="41"/>
      <c r="O7" s="38"/>
    </row>
    <row r="8" spans="1:15" x14ac:dyDescent="0.2">
      <c r="A8" s="16" t="s">
        <v>6</v>
      </c>
      <c r="B8" s="12">
        <v>6.4</v>
      </c>
      <c r="C8" s="12">
        <v>0</v>
      </c>
      <c r="D8" s="12">
        <v>3.8</v>
      </c>
      <c r="E8" s="12">
        <v>6</v>
      </c>
      <c r="F8" s="12">
        <f t="shared" si="0"/>
        <v>16.2</v>
      </c>
      <c r="J8" s="38"/>
      <c r="K8" s="41"/>
      <c r="L8" s="41"/>
      <c r="M8" s="41"/>
      <c r="N8" s="41"/>
      <c r="O8" s="38"/>
    </row>
    <row r="9" spans="1:15" x14ac:dyDescent="0.2">
      <c r="A9" s="118" t="s">
        <v>7</v>
      </c>
      <c r="B9" s="119">
        <v>2.2000000000000002</v>
      </c>
      <c r="C9" s="119">
        <v>0</v>
      </c>
      <c r="D9" s="119">
        <v>15.6</v>
      </c>
      <c r="E9" s="119">
        <v>3.4</v>
      </c>
      <c r="F9" s="119">
        <f t="shared" si="0"/>
        <v>21.2</v>
      </c>
      <c r="J9" s="38"/>
      <c r="K9" s="41"/>
      <c r="L9" s="41"/>
      <c r="M9" s="41"/>
      <c r="N9" s="41"/>
      <c r="O9" s="38"/>
    </row>
    <row r="10" spans="1:15" x14ac:dyDescent="0.2">
      <c r="A10" s="16" t="s">
        <v>8</v>
      </c>
      <c r="B10" s="12">
        <v>0</v>
      </c>
      <c r="C10" s="12">
        <v>0</v>
      </c>
      <c r="D10" s="12">
        <v>5.0999999999999996</v>
      </c>
      <c r="E10" s="12">
        <v>4.3</v>
      </c>
      <c r="F10" s="12">
        <f t="shared" si="0"/>
        <v>9.3999999999999986</v>
      </c>
      <c r="J10" s="38"/>
      <c r="K10" s="41"/>
      <c r="L10" s="41"/>
      <c r="M10" s="41"/>
      <c r="N10" s="41"/>
      <c r="O10" s="38"/>
    </row>
    <row r="11" spans="1:15" x14ac:dyDescent="0.2">
      <c r="A11" s="121" t="s">
        <v>47</v>
      </c>
      <c r="B11" s="119">
        <v>9</v>
      </c>
      <c r="C11" s="119">
        <v>0</v>
      </c>
      <c r="D11" s="119">
        <v>5.5</v>
      </c>
      <c r="E11" s="119">
        <v>11.3</v>
      </c>
      <c r="F11" s="119">
        <f t="shared" si="0"/>
        <v>25.8</v>
      </c>
      <c r="J11" s="38"/>
      <c r="K11" s="41"/>
      <c r="L11" s="41"/>
      <c r="M11" s="41"/>
      <c r="N11" s="41"/>
      <c r="O11" s="38"/>
    </row>
    <row r="12" spans="1:15" x14ac:dyDescent="0.2">
      <c r="A12" s="42" t="s">
        <v>9</v>
      </c>
      <c r="B12" s="43">
        <f>AVERAGE(B4:B11)</f>
        <v>4.7249999999999996</v>
      </c>
      <c r="C12" s="43">
        <f>AVERAGE(C4:C11)</f>
        <v>0</v>
      </c>
      <c r="D12" s="43">
        <f>AVERAGE(D4:D11)</f>
        <v>5.9249999999999998</v>
      </c>
      <c r="E12" s="43">
        <f>AVERAGE(E4:E11)</f>
        <v>5.6999999999999993</v>
      </c>
      <c r="F12" s="43">
        <f>AVERAGE(F4:F11)</f>
        <v>16.350000000000001</v>
      </c>
      <c r="G12" s="50"/>
      <c r="J12" s="38"/>
      <c r="K12" s="41"/>
      <c r="L12" s="41"/>
      <c r="M12" s="41"/>
      <c r="N12" s="41"/>
      <c r="O12" s="38"/>
    </row>
    <row r="13" spans="1:15" x14ac:dyDescent="0.2">
      <c r="A13" s="118" t="s">
        <v>10</v>
      </c>
      <c r="B13" s="119">
        <v>7.8</v>
      </c>
      <c r="C13" s="119">
        <v>0</v>
      </c>
      <c r="D13" s="119">
        <v>23.6</v>
      </c>
      <c r="E13" s="119">
        <v>3.2</v>
      </c>
      <c r="F13" s="119">
        <f t="shared" ref="F13:F23" si="1">B13+C13+D13+E13</f>
        <v>34.6</v>
      </c>
      <c r="J13" s="38"/>
      <c r="K13" s="41"/>
      <c r="L13" s="41"/>
      <c r="M13" s="41"/>
      <c r="N13" s="41"/>
      <c r="O13" s="38"/>
    </row>
    <row r="14" spans="1:15" x14ac:dyDescent="0.2">
      <c r="A14" s="16" t="s">
        <v>11</v>
      </c>
      <c r="B14" s="12">
        <v>0</v>
      </c>
      <c r="C14" s="12">
        <v>0</v>
      </c>
      <c r="D14" s="12">
        <v>16.100000000000001</v>
      </c>
      <c r="E14" s="12">
        <v>13.3</v>
      </c>
      <c r="F14" s="12">
        <f t="shared" si="1"/>
        <v>29.400000000000002</v>
      </c>
      <c r="J14" s="38"/>
      <c r="K14" s="41"/>
      <c r="L14" s="41"/>
      <c r="M14" s="41"/>
      <c r="N14" s="41"/>
      <c r="O14" s="38"/>
    </row>
    <row r="15" spans="1:15" x14ac:dyDescent="0.2">
      <c r="A15" s="16" t="s">
        <v>12</v>
      </c>
      <c r="B15" s="12">
        <v>2.6</v>
      </c>
      <c r="C15" s="12">
        <v>0</v>
      </c>
      <c r="D15" s="12">
        <v>0.4</v>
      </c>
      <c r="E15" s="12">
        <v>1.6</v>
      </c>
      <c r="F15" s="12">
        <f t="shared" si="1"/>
        <v>4.5999999999999996</v>
      </c>
      <c r="J15" s="38"/>
      <c r="K15" s="41"/>
      <c r="L15" s="41"/>
      <c r="M15" s="41"/>
      <c r="N15" s="41"/>
      <c r="O15" s="38"/>
    </row>
    <row r="16" spans="1:15" x14ac:dyDescent="0.2">
      <c r="A16" s="118" t="s">
        <v>13</v>
      </c>
      <c r="B16" s="119">
        <v>5.5</v>
      </c>
      <c r="C16" s="119">
        <v>0</v>
      </c>
      <c r="D16" s="119">
        <v>1</v>
      </c>
      <c r="E16" s="119">
        <v>14.5</v>
      </c>
      <c r="F16" s="119">
        <f t="shared" si="1"/>
        <v>21</v>
      </c>
      <c r="J16" s="38"/>
      <c r="K16" s="41"/>
      <c r="L16" s="41"/>
      <c r="M16" s="41"/>
      <c r="N16" s="41"/>
      <c r="O16" s="38"/>
    </row>
    <row r="17" spans="1:15" x14ac:dyDescent="0.2">
      <c r="A17" s="118" t="s">
        <v>14</v>
      </c>
      <c r="B17" s="119">
        <v>7.5</v>
      </c>
      <c r="C17" s="119">
        <v>0</v>
      </c>
      <c r="D17" s="119">
        <v>34.799999999999997</v>
      </c>
      <c r="E17" s="119">
        <v>0.3</v>
      </c>
      <c r="F17" s="119">
        <f t="shared" si="1"/>
        <v>42.599999999999994</v>
      </c>
      <c r="J17" s="38"/>
      <c r="K17" s="41"/>
      <c r="L17" s="41"/>
      <c r="M17" s="41"/>
      <c r="N17" s="41"/>
      <c r="O17" s="38"/>
    </row>
    <row r="18" spans="1:15" x14ac:dyDescent="0.2">
      <c r="A18" s="16" t="s">
        <v>15</v>
      </c>
      <c r="B18" s="12">
        <v>4.4000000000000004</v>
      </c>
      <c r="C18" s="12">
        <v>0</v>
      </c>
      <c r="D18" s="12">
        <v>4</v>
      </c>
      <c r="E18" s="12">
        <v>7.8</v>
      </c>
      <c r="F18" s="12">
        <f t="shared" si="1"/>
        <v>16.2</v>
      </c>
      <c r="J18" s="38"/>
      <c r="K18" s="41"/>
      <c r="L18" s="41"/>
      <c r="M18" s="41"/>
      <c r="N18" s="41"/>
      <c r="O18" s="38"/>
    </row>
    <row r="19" spans="1:15" x14ac:dyDescent="0.2">
      <c r="A19" s="118" t="s">
        <v>16</v>
      </c>
      <c r="B19" s="119">
        <v>11</v>
      </c>
      <c r="C19" s="119">
        <v>0</v>
      </c>
      <c r="D19" s="119">
        <v>21.6</v>
      </c>
      <c r="E19" s="119">
        <v>13.8</v>
      </c>
      <c r="F19" s="119">
        <f t="shared" si="1"/>
        <v>46.400000000000006</v>
      </c>
      <c r="J19" s="38"/>
      <c r="K19" s="41"/>
      <c r="L19" s="41"/>
      <c r="M19" s="41"/>
      <c r="N19" s="41"/>
      <c r="O19" s="38"/>
    </row>
    <row r="20" spans="1:15" x14ac:dyDescent="0.2">
      <c r="A20" s="118" t="s">
        <v>17</v>
      </c>
      <c r="B20" s="119">
        <v>6.5</v>
      </c>
      <c r="C20" s="119">
        <v>0</v>
      </c>
      <c r="D20" s="119">
        <v>10.5</v>
      </c>
      <c r="E20" s="119">
        <v>12.7</v>
      </c>
      <c r="F20" s="119">
        <f t="shared" si="1"/>
        <v>29.7</v>
      </c>
      <c r="J20" s="38"/>
      <c r="K20" s="41"/>
      <c r="L20" s="41"/>
      <c r="M20" s="41"/>
      <c r="N20" s="41"/>
      <c r="O20" s="38"/>
    </row>
    <row r="21" spans="1:15" x14ac:dyDescent="0.2">
      <c r="A21" s="16" t="s">
        <v>18</v>
      </c>
      <c r="B21" s="12">
        <v>3.8</v>
      </c>
      <c r="C21" s="12">
        <v>0</v>
      </c>
      <c r="D21" s="12">
        <v>0.2</v>
      </c>
      <c r="E21" s="12">
        <v>0</v>
      </c>
      <c r="F21" s="12">
        <f t="shared" si="1"/>
        <v>4</v>
      </c>
      <c r="J21" s="38"/>
      <c r="K21" s="41"/>
      <c r="L21" s="41"/>
      <c r="M21" s="41"/>
      <c r="N21" s="41"/>
      <c r="O21" s="38"/>
    </row>
    <row r="22" spans="1:15" x14ac:dyDescent="0.2">
      <c r="A22" s="20" t="s">
        <v>19</v>
      </c>
      <c r="B22" s="12">
        <v>0</v>
      </c>
      <c r="C22" s="12">
        <v>0</v>
      </c>
      <c r="D22" s="12">
        <v>11.3</v>
      </c>
      <c r="E22" s="12">
        <v>7.3</v>
      </c>
      <c r="F22" s="12">
        <f t="shared" si="1"/>
        <v>18.600000000000001</v>
      </c>
      <c r="J22" s="38"/>
      <c r="K22" s="41"/>
      <c r="L22" s="41"/>
      <c r="M22" s="41"/>
      <c r="N22" s="41"/>
      <c r="O22" s="38"/>
    </row>
    <row r="23" spans="1:15" x14ac:dyDescent="0.2">
      <c r="A23" s="120" t="s">
        <v>20</v>
      </c>
      <c r="B23" s="119">
        <v>1.6</v>
      </c>
      <c r="C23" s="119">
        <v>0</v>
      </c>
      <c r="D23" s="119">
        <v>21.8</v>
      </c>
      <c r="E23" s="119">
        <v>20.2</v>
      </c>
      <c r="F23" s="119">
        <f t="shared" si="1"/>
        <v>43.6</v>
      </c>
      <c r="J23" s="38"/>
      <c r="K23" s="41"/>
      <c r="L23" s="41"/>
      <c r="M23" s="41"/>
      <c r="N23" s="41"/>
      <c r="O23" s="38"/>
    </row>
    <row r="24" spans="1:15" x14ac:dyDescent="0.2">
      <c r="A24" s="42" t="s">
        <v>21</v>
      </c>
      <c r="B24" s="44">
        <f>AVERAGE(B13:B23)</f>
        <v>4.6090909090909085</v>
      </c>
      <c r="C24" s="44">
        <f>AVERAGE(C13:C23)</f>
        <v>0</v>
      </c>
      <c r="D24" s="44">
        <f>AVERAGE(D13:D23)</f>
        <v>13.209090909090911</v>
      </c>
      <c r="E24" s="44">
        <f>AVERAGE(E13:E23)</f>
        <v>8.6090909090909093</v>
      </c>
      <c r="F24" s="44">
        <f>AVERAGE(F13:F23)</f>
        <v>26.427272727272726</v>
      </c>
      <c r="J24" s="38"/>
      <c r="K24" s="41"/>
      <c r="L24" s="41"/>
      <c r="M24" s="41"/>
      <c r="N24" s="41"/>
      <c r="O24" s="38"/>
    </row>
    <row r="25" spans="1:15" x14ac:dyDescent="0.2">
      <c r="A25" s="16" t="s">
        <v>22</v>
      </c>
      <c r="B25" s="12">
        <v>10</v>
      </c>
      <c r="C25" s="12">
        <v>0</v>
      </c>
      <c r="D25" s="12">
        <v>5.8</v>
      </c>
      <c r="E25" s="12">
        <v>7.4</v>
      </c>
      <c r="F25" s="12">
        <f>B25+C25+D25+E25</f>
        <v>23.200000000000003</v>
      </c>
      <c r="J25" s="38"/>
      <c r="K25" s="41"/>
      <c r="L25" s="41"/>
      <c r="M25" s="41"/>
      <c r="N25" s="41"/>
      <c r="O25" s="38"/>
    </row>
    <row r="26" spans="1:15" x14ac:dyDescent="0.2">
      <c r="A26" s="16" t="s">
        <v>23</v>
      </c>
      <c r="B26" s="12">
        <v>6.6</v>
      </c>
      <c r="C26" s="12">
        <v>0</v>
      </c>
      <c r="D26" s="12">
        <v>0.6</v>
      </c>
      <c r="E26" s="12">
        <v>14.8</v>
      </c>
      <c r="F26" s="12">
        <f>B26+C26+D26+E26</f>
        <v>22</v>
      </c>
      <c r="J26" s="38"/>
      <c r="K26" s="41"/>
      <c r="L26" s="41"/>
      <c r="M26" s="41"/>
      <c r="N26" s="41"/>
      <c r="O26" s="38"/>
    </row>
    <row r="27" spans="1:15" x14ac:dyDescent="0.2">
      <c r="A27" s="42" t="s">
        <v>24</v>
      </c>
      <c r="B27" s="43">
        <f>AVERAGE(B25:B26)</f>
        <v>8.3000000000000007</v>
      </c>
      <c r="C27" s="43">
        <f>AVERAGE(C25:C26)</f>
        <v>0</v>
      </c>
      <c r="D27" s="43">
        <f>AVERAGE(D25:D26)</f>
        <v>3.1999999999999997</v>
      </c>
      <c r="E27" s="43">
        <f>AVERAGE(E25:E26)</f>
        <v>11.100000000000001</v>
      </c>
      <c r="F27" s="44">
        <f>AVERAGE(F25:F26)</f>
        <v>22.6</v>
      </c>
      <c r="J27" s="38"/>
      <c r="K27" s="41"/>
      <c r="L27" s="41"/>
      <c r="M27" s="41"/>
      <c r="N27" s="41"/>
      <c r="O27" s="38"/>
    </row>
    <row r="28" spans="1:15" x14ac:dyDescent="0.2">
      <c r="A28" s="118" t="s">
        <v>25</v>
      </c>
      <c r="B28" s="119">
        <v>0</v>
      </c>
      <c r="C28" s="119">
        <v>0</v>
      </c>
      <c r="D28" s="119">
        <v>40.5</v>
      </c>
      <c r="E28" s="119">
        <v>5.8</v>
      </c>
      <c r="F28" s="119">
        <f>B28+C28+D28+E28</f>
        <v>46.3</v>
      </c>
      <c r="J28" s="38"/>
      <c r="K28" s="41"/>
      <c r="L28" s="41"/>
      <c r="M28" s="41"/>
      <c r="N28" s="41"/>
      <c r="O28" s="38"/>
    </row>
    <row r="29" spans="1:15" x14ac:dyDescent="0.2">
      <c r="A29" s="16" t="s">
        <v>26</v>
      </c>
      <c r="B29" s="12">
        <v>0</v>
      </c>
      <c r="C29" s="12">
        <v>0</v>
      </c>
      <c r="D29" s="12">
        <v>2</v>
      </c>
      <c r="E29" s="12">
        <v>4.4000000000000004</v>
      </c>
      <c r="F29" s="12">
        <f>B29+C29+D29+E29</f>
        <v>6.4</v>
      </c>
      <c r="J29" s="38"/>
      <c r="K29" s="41"/>
      <c r="L29" s="41"/>
      <c r="M29" s="41"/>
      <c r="N29" s="41"/>
      <c r="O29" s="38"/>
    </row>
    <row r="30" spans="1:15" x14ac:dyDescent="0.2">
      <c r="A30" s="118" t="s">
        <v>27</v>
      </c>
      <c r="B30" s="119">
        <v>0</v>
      </c>
      <c r="C30" s="119">
        <v>0</v>
      </c>
      <c r="D30" s="119">
        <v>19.8</v>
      </c>
      <c r="E30" s="119">
        <v>6.2</v>
      </c>
      <c r="F30" s="119">
        <f>B30+C30+D30+E30</f>
        <v>26</v>
      </c>
      <c r="J30" s="38"/>
      <c r="K30" s="41"/>
      <c r="L30" s="41"/>
      <c r="M30" s="41"/>
      <c r="N30" s="41"/>
      <c r="O30" s="38"/>
    </row>
    <row r="31" spans="1:15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20.766666666666666</v>
      </c>
      <c r="E31" s="43">
        <f>AVERAGE(E28:E30)</f>
        <v>5.4666666666666659</v>
      </c>
      <c r="F31" s="44">
        <f>AVERAGE(F28:F30)</f>
        <v>26.233333333333331</v>
      </c>
      <c r="J31" s="38"/>
      <c r="K31" s="41"/>
      <c r="L31" s="41"/>
      <c r="M31" s="41"/>
      <c r="N31" s="41"/>
      <c r="O31" s="38"/>
    </row>
    <row r="32" spans="1:15" x14ac:dyDescent="0.2">
      <c r="A32" s="118" t="s">
        <v>45</v>
      </c>
      <c r="B32" s="119">
        <v>0</v>
      </c>
      <c r="C32" s="119">
        <v>0</v>
      </c>
      <c r="D32" s="119">
        <v>8.1999999999999993</v>
      </c>
      <c r="E32" s="119">
        <v>5</v>
      </c>
      <c r="F32" s="119">
        <f t="shared" ref="F32:F40" si="2">B32+C32+D32+E32</f>
        <v>13.2</v>
      </c>
      <c r="J32" s="38"/>
      <c r="K32" s="41"/>
      <c r="L32" s="41"/>
      <c r="M32" s="41"/>
      <c r="N32" s="41"/>
      <c r="O32" s="38"/>
    </row>
    <row r="33" spans="1:18" x14ac:dyDescent="0.2">
      <c r="A33" s="16" t="s">
        <v>29</v>
      </c>
      <c r="B33" s="12">
        <v>0</v>
      </c>
      <c r="C33" s="12">
        <v>0</v>
      </c>
      <c r="D33" s="12">
        <v>3</v>
      </c>
      <c r="E33" s="12">
        <v>3.6</v>
      </c>
      <c r="F33" s="12">
        <f t="shared" si="2"/>
        <v>6.6</v>
      </c>
      <c r="J33" s="38"/>
      <c r="K33" s="41"/>
      <c r="L33" s="41"/>
      <c r="M33" s="41"/>
      <c r="N33" s="41"/>
      <c r="O33" s="45"/>
      <c r="P33" s="57"/>
      <c r="Q33" s="57"/>
      <c r="R33" s="57"/>
    </row>
    <row r="34" spans="1:18" x14ac:dyDescent="0.2">
      <c r="A34" s="16" t="s">
        <v>30</v>
      </c>
      <c r="B34" s="12">
        <v>0</v>
      </c>
      <c r="C34" s="12">
        <v>0</v>
      </c>
      <c r="D34" s="12">
        <v>2.7</v>
      </c>
      <c r="E34" s="12">
        <v>6.8</v>
      </c>
      <c r="F34" s="12">
        <f t="shared" si="2"/>
        <v>9.5</v>
      </c>
      <c r="J34" s="38"/>
      <c r="K34" s="41"/>
      <c r="L34" s="41"/>
      <c r="M34" s="41"/>
      <c r="N34" s="41"/>
      <c r="O34" s="38"/>
    </row>
    <row r="35" spans="1:18" x14ac:dyDescent="0.2">
      <c r="A35" s="118" t="s">
        <v>31</v>
      </c>
      <c r="B35" s="119">
        <v>2</v>
      </c>
      <c r="C35" s="119">
        <v>0</v>
      </c>
      <c r="D35" s="119">
        <v>1.4</v>
      </c>
      <c r="E35" s="119">
        <v>30.6</v>
      </c>
      <c r="F35" s="119">
        <f t="shared" si="2"/>
        <v>34</v>
      </c>
      <c r="J35" s="38"/>
      <c r="K35" s="38"/>
      <c r="L35" s="38"/>
      <c r="M35" s="38"/>
      <c r="N35" s="38"/>
      <c r="O35" s="38"/>
    </row>
    <row r="36" spans="1:18" x14ac:dyDescent="0.2">
      <c r="A36" s="16" t="s">
        <v>46</v>
      </c>
      <c r="B36" s="12">
        <v>0</v>
      </c>
      <c r="C36" s="12">
        <v>0</v>
      </c>
      <c r="D36" s="12">
        <v>0.8</v>
      </c>
      <c r="E36" s="12">
        <v>9.6999999999999993</v>
      </c>
      <c r="F36" s="12">
        <f t="shared" si="2"/>
        <v>10.5</v>
      </c>
    </row>
    <row r="37" spans="1:18" x14ac:dyDescent="0.2">
      <c r="A37" s="16" t="s">
        <v>32</v>
      </c>
      <c r="B37" s="12">
        <v>0</v>
      </c>
      <c r="C37" s="12">
        <v>0</v>
      </c>
      <c r="D37" s="12">
        <v>5.6</v>
      </c>
      <c r="E37" s="12">
        <v>4.5999999999999996</v>
      </c>
      <c r="F37" s="12">
        <f t="shared" si="2"/>
        <v>10.199999999999999</v>
      </c>
    </row>
    <row r="38" spans="1:18" x14ac:dyDescent="0.2">
      <c r="A38" s="118" t="s">
        <v>33</v>
      </c>
      <c r="B38" s="119">
        <v>6.4</v>
      </c>
      <c r="C38" s="119">
        <v>0</v>
      </c>
      <c r="D38" s="119">
        <v>0.2</v>
      </c>
      <c r="E38" s="119">
        <v>22.6</v>
      </c>
      <c r="F38" s="119">
        <f t="shared" si="2"/>
        <v>29.200000000000003</v>
      </c>
    </row>
    <row r="39" spans="1:18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2.5</v>
      </c>
      <c r="F39" s="12">
        <f t="shared" si="2"/>
        <v>2.5</v>
      </c>
    </row>
    <row r="40" spans="1:18" s="6" customFormat="1" x14ac:dyDescent="0.2">
      <c r="A40" s="118" t="s">
        <v>88</v>
      </c>
      <c r="B40" s="119">
        <v>0</v>
      </c>
      <c r="C40" s="119">
        <v>0</v>
      </c>
      <c r="D40" s="119">
        <v>0</v>
      </c>
      <c r="E40" s="119">
        <v>13</v>
      </c>
      <c r="F40" s="119">
        <f t="shared" si="2"/>
        <v>13</v>
      </c>
    </row>
    <row r="41" spans="1:18" x14ac:dyDescent="0.2">
      <c r="A41" s="42" t="s">
        <v>35</v>
      </c>
      <c r="B41" s="44">
        <f>AVERAGE(B32:B40)</f>
        <v>0.93333333333333335</v>
      </c>
      <c r="C41" s="44">
        <f>AVERAGE(C32:C40)</f>
        <v>0</v>
      </c>
      <c r="D41" s="44">
        <f>AVERAGE(D32:D40)</f>
        <v>2.4333333333333327</v>
      </c>
      <c r="E41" s="44">
        <f>AVERAGE(E32:E40)</f>
        <v>10.933333333333334</v>
      </c>
      <c r="F41" s="44">
        <f>AVERAGE(F32:F40)</f>
        <v>14.299999999999999</v>
      </c>
    </row>
    <row r="42" spans="1:18" x14ac:dyDescent="0.2">
      <c r="A42" s="46" t="s">
        <v>36</v>
      </c>
      <c r="B42" s="47">
        <f>AVERAGE(B4:B11,B13:B23,B25:B26,B28:B30,B32:B40)</f>
        <v>3.439393939393939</v>
      </c>
      <c r="C42" s="47">
        <f>AVERAGE(C4:C11,C13:C23,C25:C26,C28:C30,C32:C40)</f>
        <v>0</v>
      </c>
      <c r="D42" s="47">
        <f>AVERAGE(D4:D11,D13:D23,D25:D26,D28:D30,D32:D40)</f>
        <v>8.5848484848484858</v>
      </c>
      <c r="E42" s="47">
        <f>AVERAGE(E4:E11,E13:E23,E25:E26,E28:E30,E32:E40)</f>
        <v>8.4030303030303042</v>
      </c>
      <c r="F42" s="47">
        <f>AVERAGE(F4:F11,F13:F23,F25:F26,F28:F30,F32:F40)</f>
        <v>20.427272727272733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34" sqref="E34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27" t="s">
        <v>122</v>
      </c>
      <c r="B1" s="127"/>
      <c r="C1" s="127"/>
      <c r="D1" s="127"/>
      <c r="E1" s="127"/>
      <c r="F1" s="127"/>
    </row>
    <row r="2" spans="1:19" x14ac:dyDescent="0.2">
      <c r="A2" s="49"/>
      <c r="B2" s="6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18" t="s">
        <v>2</v>
      </c>
      <c r="B4" s="119">
        <v>0</v>
      </c>
      <c r="C4" s="119">
        <v>0</v>
      </c>
      <c r="D4" s="119">
        <v>28.4</v>
      </c>
      <c r="E4" s="119">
        <v>0.8</v>
      </c>
      <c r="F4" s="119">
        <f t="shared" ref="F4:F11" si="0">B4+C4+D4+E4</f>
        <v>29.2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12.2</v>
      </c>
      <c r="E5" s="12">
        <v>0.8</v>
      </c>
      <c r="F5" s="12">
        <f t="shared" si="0"/>
        <v>13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1" customFormat="1" x14ac:dyDescent="0.2">
      <c r="A6" s="118" t="s">
        <v>4</v>
      </c>
      <c r="B6" s="119">
        <v>0</v>
      </c>
      <c r="C6" s="119">
        <v>0</v>
      </c>
      <c r="D6" s="119">
        <v>20.2</v>
      </c>
      <c r="E6" s="119">
        <v>0.8</v>
      </c>
      <c r="F6" s="119">
        <f t="shared" si="0"/>
        <v>21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5.8</v>
      </c>
      <c r="E7" s="12">
        <v>1</v>
      </c>
      <c r="F7" s="12">
        <f t="shared" si="0"/>
        <v>6.8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5.8</v>
      </c>
      <c r="E8" s="12">
        <v>0.6</v>
      </c>
      <c r="F8" s="12">
        <f t="shared" si="0"/>
        <v>6.3999999999999995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1.4</v>
      </c>
      <c r="E9" s="12">
        <v>0</v>
      </c>
      <c r="F9" s="12">
        <f t="shared" si="0"/>
        <v>1.4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18" t="s">
        <v>8</v>
      </c>
      <c r="B10" s="119">
        <v>0</v>
      </c>
      <c r="C10" s="119">
        <v>0</v>
      </c>
      <c r="D10" s="119">
        <v>12.7</v>
      </c>
      <c r="E10" s="119">
        <v>0.9</v>
      </c>
      <c r="F10" s="119">
        <f t="shared" si="0"/>
        <v>13.6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121" t="s">
        <v>47</v>
      </c>
      <c r="B11" s="119">
        <v>0</v>
      </c>
      <c r="C11" s="119">
        <v>0</v>
      </c>
      <c r="D11" s="119">
        <v>17.5</v>
      </c>
      <c r="E11" s="119">
        <v>0.5</v>
      </c>
      <c r="F11" s="119">
        <f t="shared" si="0"/>
        <v>18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13</v>
      </c>
      <c r="E12" s="43">
        <f>AVERAGE(E4:E11)</f>
        <v>0.67500000000000004</v>
      </c>
      <c r="F12" s="43">
        <f>AVERAGE(F4:F11)</f>
        <v>13.675000000000001</v>
      </c>
      <c r="G12" s="50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18" t="s">
        <v>10</v>
      </c>
      <c r="B13" s="119">
        <v>0</v>
      </c>
      <c r="C13" s="119">
        <v>0</v>
      </c>
      <c r="D13" s="119">
        <v>15.8</v>
      </c>
      <c r="E13" s="119">
        <v>0.6</v>
      </c>
      <c r="F13" s="119">
        <f t="shared" ref="F13:F23" si="1">B13+C13+D13+E13</f>
        <v>16.400000000000002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18" t="s">
        <v>11</v>
      </c>
      <c r="B14" s="119">
        <v>0</v>
      </c>
      <c r="C14" s="119">
        <v>0</v>
      </c>
      <c r="D14" s="119">
        <v>63.7</v>
      </c>
      <c r="E14" s="119">
        <v>1.06</v>
      </c>
      <c r="F14" s="119">
        <f t="shared" si="1"/>
        <v>64.760000000000005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1</v>
      </c>
      <c r="E16" s="12">
        <v>0</v>
      </c>
      <c r="F16" s="12">
        <f t="shared" si="1"/>
        <v>1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3.8</v>
      </c>
      <c r="E17" s="12">
        <v>0</v>
      </c>
      <c r="F17" s="12">
        <f t="shared" si="1"/>
        <v>3.8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18" t="s">
        <v>15</v>
      </c>
      <c r="B18" s="119">
        <v>0</v>
      </c>
      <c r="C18" s="119">
        <v>0</v>
      </c>
      <c r="D18" s="119">
        <v>32.6</v>
      </c>
      <c r="E18" s="119">
        <v>0.8</v>
      </c>
      <c r="F18" s="119">
        <f t="shared" si="1"/>
        <v>33.4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18" t="s">
        <v>16</v>
      </c>
      <c r="B19" s="119">
        <v>0</v>
      </c>
      <c r="C19" s="119">
        <v>0</v>
      </c>
      <c r="D19" s="119">
        <v>55.4</v>
      </c>
      <c r="E19" s="119">
        <v>1</v>
      </c>
      <c r="F19" s="119">
        <f t="shared" si="1"/>
        <v>56.4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18" t="s">
        <v>17</v>
      </c>
      <c r="B20" s="119">
        <v>0</v>
      </c>
      <c r="C20" s="119">
        <v>0</v>
      </c>
      <c r="D20" s="119">
        <v>72</v>
      </c>
      <c r="E20" s="119">
        <v>2.2000000000000002</v>
      </c>
      <c r="F20" s="119">
        <f t="shared" si="1"/>
        <v>74.2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0.5</v>
      </c>
      <c r="E22" s="12">
        <v>0</v>
      </c>
      <c r="F22" s="12">
        <f t="shared" si="1"/>
        <v>0.5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120" t="s">
        <v>20</v>
      </c>
      <c r="B23" s="119">
        <v>0</v>
      </c>
      <c r="C23" s="119">
        <v>0</v>
      </c>
      <c r="D23" s="119">
        <v>17</v>
      </c>
      <c r="E23" s="119">
        <v>0</v>
      </c>
      <c r="F23" s="119">
        <f t="shared" si="1"/>
        <v>17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23.8</v>
      </c>
      <c r="E24" s="44">
        <f>AVERAGE(E13:E23)</f>
        <v>0.51454545454545453</v>
      </c>
      <c r="F24" s="44">
        <f>AVERAGE(F13:F23)</f>
        <v>24.314545454545456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8" t="s">
        <v>22</v>
      </c>
      <c r="B25" s="119">
        <v>0</v>
      </c>
      <c r="C25" s="119">
        <v>0</v>
      </c>
      <c r="D25" s="119">
        <v>49.8</v>
      </c>
      <c r="E25" s="119">
        <v>1</v>
      </c>
      <c r="F25" s="119">
        <f>B25+C25+D25+E25</f>
        <v>50.8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18" t="s">
        <v>23</v>
      </c>
      <c r="B26" s="119">
        <v>0</v>
      </c>
      <c r="C26" s="119">
        <v>0</v>
      </c>
      <c r="D26" s="119">
        <v>47.6</v>
      </c>
      <c r="E26" s="119">
        <v>0.8</v>
      </c>
      <c r="F26" s="119">
        <f>B26+C26+D26+E26</f>
        <v>48.4</v>
      </c>
      <c r="I26" s="38"/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48.7</v>
      </c>
      <c r="E27" s="43">
        <f>AVERAGE(E25:E26)</f>
        <v>0.9</v>
      </c>
      <c r="F27" s="44">
        <f>AVERAGE(F25:F26)</f>
        <v>49.599999999999994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18" t="s">
        <v>25</v>
      </c>
      <c r="B28" s="119">
        <v>0</v>
      </c>
      <c r="C28" s="119">
        <v>0</v>
      </c>
      <c r="D28" s="119">
        <v>23.1</v>
      </c>
      <c r="E28" s="119">
        <v>0</v>
      </c>
      <c r="F28" s="119">
        <f>B28+C28+D28+E28</f>
        <v>23.1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18" t="s">
        <v>26</v>
      </c>
      <c r="B29" s="119">
        <v>0</v>
      </c>
      <c r="C29" s="119">
        <v>0</v>
      </c>
      <c r="D29" s="119">
        <v>28.4</v>
      </c>
      <c r="E29" s="119">
        <v>0.6</v>
      </c>
      <c r="F29" s="119">
        <f>B29+C29+D29+E29</f>
        <v>29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19">
        <v>0</v>
      </c>
      <c r="C30" s="119">
        <v>0</v>
      </c>
      <c r="D30" s="119">
        <v>24.5</v>
      </c>
      <c r="E30" s="119">
        <v>1.9</v>
      </c>
      <c r="F30" s="119">
        <f>B30+C30+D30+E30</f>
        <v>26.4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25.333333333333332</v>
      </c>
      <c r="E31" s="43">
        <f>AVERAGE(E28:E30)</f>
        <v>0.83333333333333337</v>
      </c>
      <c r="F31" s="44">
        <f>AVERAGE(F28:F30)</f>
        <v>26.166666666666668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6.4</v>
      </c>
      <c r="E32" s="12">
        <v>0</v>
      </c>
      <c r="F32" s="12">
        <f t="shared" ref="F32:F40" si="2">B32+C32+D32+E32</f>
        <v>6.4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18" t="s">
        <v>29</v>
      </c>
      <c r="B33" s="119">
        <v>0</v>
      </c>
      <c r="C33" s="119">
        <v>0</v>
      </c>
      <c r="D33" s="119">
        <v>38</v>
      </c>
      <c r="E33" s="119">
        <v>0</v>
      </c>
      <c r="F33" s="119">
        <f t="shared" si="2"/>
        <v>38</v>
      </c>
      <c r="I33" s="38"/>
      <c r="J33" s="38"/>
      <c r="K33" s="41"/>
      <c r="L33" s="41"/>
      <c r="M33" s="41"/>
      <c r="N33" s="41"/>
      <c r="O33" s="45"/>
      <c r="P33" s="45"/>
      <c r="Q33" s="45"/>
      <c r="R33" s="45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8"/>
      <c r="J34" s="38"/>
      <c r="K34" s="41"/>
      <c r="L34" s="41"/>
      <c r="M34" s="41"/>
      <c r="N34" s="41"/>
      <c r="O34" s="38"/>
      <c r="P34" s="38"/>
      <c r="Q34" s="38"/>
      <c r="R34" s="38"/>
      <c r="S34" s="38"/>
    </row>
    <row r="35" spans="1:19" x14ac:dyDescent="0.2">
      <c r="A35" s="118" t="s">
        <v>31</v>
      </c>
      <c r="B35" s="119">
        <v>0</v>
      </c>
      <c r="C35" s="119">
        <v>0</v>
      </c>
      <c r="D35" s="119">
        <v>63.6</v>
      </c>
      <c r="E35" s="119">
        <v>0.2</v>
      </c>
      <c r="F35" s="119">
        <f t="shared" si="2"/>
        <v>63.800000000000004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8" t="s">
        <v>46</v>
      </c>
      <c r="B36" s="119">
        <v>0</v>
      </c>
      <c r="C36" s="119">
        <v>0</v>
      </c>
      <c r="D36" s="119">
        <v>10.8</v>
      </c>
      <c r="E36" s="119">
        <v>0.2</v>
      </c>
      <c r="F36" s="119">
        <f t="shared" si="2"/>
        <v>11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18" t="s">
        <v>32</v>
      </c>
      <c r="B37" s="119">
        <v>0</v>
      </c>
      <c r="C37" s="119">
        <v>0</v>
      </c>
      <c r="D37" s="119">
        <v>11.8</v>
      </c>
      <c r="E37" s="119">
        <v>0.2</v>
      </c>
      <c r="F37" s="119">
        <f t="shared" si="2"/>
        <v>12</v>
      </c>
    </row>
    <row r="38" spans="1:19" x14ac:dyDescent="0.2">
      <c r="A38" s="118" t="s">
        <v>33</v>
      </c>
      <c r="B38" s="119">
        <v>0</v>
      </c>
      <c r="C38" s="119">
        <v>0</v>
      </c>
      <c r="D38" s="119">
        <v>69.2</v>
      </c>
      <c r="E38" s="119">
        <v>0.6</v>
      </c>
      <c r="F38" s="119">
        <f t="shared" si="2"/>
        <v>69.8</v>
      </c>
    </row>
    <row r="39" spans="1:19" s="6" customFormat="1" x14ac:dyDescent="0.2">
      <c r="A39" s="16" t="s">
        <v>44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9" s="6" customFormat="1" x14ac:dyDescent="0.2">
      <c r="A40" s="118" t="s">
        <v>88</v>
      </c>
      <c r="B40" s="119">
        <v>0</v>
      </c>
      <c r="C40" s="119">
        <v>0</v>
      </c>
      <c r="D40" s="119">
        <v>34</v>
      </c>
      <c r="E40" s="119">
        <v>0</v>
      </c>
      <c r="F40" s="119">
        <f t="shared" si="2"/>
        <v>34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25.977777777777778</v>
      </c>
      <c r="E41" s="44">
        <f>AVERAGE(E32:E40)</f>
        <v>0.13333333333333336</v>
      </c>
      <c r="F41" s="44">
        <f>AVERAGE(F32:F40)</f>
        <v>26.111111111111111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23.424242424242426</v>
      </c>
      <c r="E42" s="47">
        <f>AVERAGE(E4:E11,E13:E23,E25:E26,E28:E30,E32:E40)</f>
        <v>0.50181818181818183</v>
      </c>
      <c r="F42" s="47">
        <f>AVERAGE(F4:F11,F13:F23,F25:F26,F28:F30,F32:F40)</f>
        <v>23.926060606060606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35" sqref="H35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2" t="s">
        <v>123</v>
      </c>
      <c r="B1" s="132"/>
      <c r="C1" s="132"/>
      <c r="D1" s="132"/>
      <c r="E1" s="132"/>
      <c r="F1" s="132"/>
    </row>
    <row r="2" spans="1:19" x14ac:dyDescent="0.2">
      <c r="A2" s="59"/>
      <c r="B2" s="6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I3" s="38"/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2</v>
      </c>
      <c r="E4" s="12">
        <v>0</v>
      </c>
      <c r="F4" s="12">
        <f t="shared" ref="F4:F11" si="0">B4+C4+D4+E4</f>
        <v>2</v>
      </c>
      <c r="I4" s="38"/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8</v>
      </c>
      <c r="E5" s="12">
        <v>0</v>
      </c>
      <c r="F5" s="12">
        <f t="shared" si="0"/>
        <v>8</v>
      </c>
      <c r="I5" s="38"/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0.5</v>
      </c>
      <c r="E6" s="12">
        <v>0</v>
      </c>
      <c r="F6" s="12">
        <f t="shared" si="0"/>
        <v>0.5</v>
      </c>
      <c r="I6" s="30"/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1.4</v>
      </c>
      <c r="E7" s="12">
        <v>0</v>
      </c>
      <c r="F7" s="12">
        <f t="shared" si="0"/>
        <v>1.4</v>
      </c>
      <c r="I7" s="38"/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12.2</v>
      </c>
      <c r="E8" s="12">
        <v>0</v>
      </c>
      <c r="F8" s="12">
        <f t="shared" si="0"/>
        <v>12.2</v>
      </c>
      <c r="I8" s="38"/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2.6</v>
      </c>
      <c r="E9" s="12">
        <v>0</v>
      </c>
      <c r="F9" s="12">
        <f t="shared" si="0"/>
        <v>2.6</v>
      </c>
      <c r="I9" s="38"/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3.3</v>
      </c>
      <c r="E10" s="12">
        <v>0</v>
      </c>
      <c r="F10" s="12">
        <f t="shared" si="0"/>
        <v>3.3</v>
      </c>
      <c r="I10" s="38"/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1.6</v>
      </c>
      <c r="E11" s="12">
        <v>0</v>
      </c>
      <c r="F11" s="12">
        <f t="shared" si="0"/>
        <v>1.6</v>
      </c>
      <c r="I11" s="38"/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3.9500000000000006</v>
      </c>
      <c r="E12" s="43">
        <f>AVERAGE(E4:E11)</f>
        <v>0</v>
      </c>
      <c r="F12" s="43">
        <f>AVERAGE(F4:F11)</f>
        <v>3.9500000000000006</v>
      </c>
      <c r="G12" s="62"/>
      <c r="I12" s="38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1.6</v>
      </c>
      <c r="E13" s="12">
        <v>0</v>
      </c>
      <c r="F13" s="12">
        <f t="shared" ref="F13:F23" si="1">B13+C13+D13+E13</f>
        <v>1.6</v>
      </c>
      <c r="I13" s="38"/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1.3</v>
      </c>
      <c r="E14" s="12">
        <v>0</v>
      </c>
      <c r="F14" s="12">
        <f t="shared" si="1"/>
        <v>1.3</v>
      </c>
      <c r="I14" s="38"/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0.4</v>
      </c>
      <c r="E15" s="12">
        <v>0</v>
      </c>
      <c r="F15" s="12">
        <f t="shared" si="1"/>
        <v>0.4</v>
      </c>
      <c r="I15" s="38"/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0.5</v>
      </c>
      <c r="E16" s="12">
        <v>0</v>
      </c>
      <c r="F16" s="12">
        <f t="shared" si="1"/>
        <v>0.5</v>
      </c>
      <c r="I16" s="38"/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0</v>
      </c>
      <c r="F17" s="12">
        <f t="shared" si="1"/>
        <v>0.5</v>
      </c>
      <c r="I17" s="38"/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1.6</v>
      </c>
      <c r="E18" s="12">
        <v>0</v>
      </c>
      <c r="F18" s="12">
        <f t="shared" si="1"/>
        <v>1.6</v>
      </c>
      <c r="I18" s="38"/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0.8</v>
      </c>
      <c r="E19" s="12">
        <v>0</v>
      </c>
      <c r="F19" s="12">
        <f t="shared" si="1"/>
        <v>0.8</v>
      </c>
      <c r="I19" s="38"/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1.8</v>
      </c>
      <c r="E20" s="12">
        <v>0</v>
      </c>
      <c r="F20" s="12">
        <f t="shared" si="1"/>
        <v>1.8</v>
      </c>
      <c r="I20" s="38"/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0.2</v>
      </c>
      <c r="E21" s="12">
        <v>0</v>
      </c>
      <c r="F21" s="12">
        <f t="shared" si="1"/>
        <v>0.2</v>
      </c>
      <c r="I21" s="38"/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0.4</v>
      </c>
      <c r="E22" s="12">
        <v>0</v>
      </c>
      <c r="F22" s="12">
        <f t="shared" si="1"/>
        <v>0.4</v>
      </c>
      <c r="I22" s="38"/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1.5</v>
      </c>
      <c r="E23" s="12">
        <v>0</v>
      </c>
      <c r="F23" s="12">
        <f t="shared" si="1"/>
        <v>1.5</v>
      </c>
      <c r="I23" s="38"/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0.96363636363636362</v>
      </c>
      <c r="E24" s="44">
        <f>AVERAGE(E13:E23)</f>
        <v>0</v>
      </c>
      <c r="F24" s="44">
        <f>AVERAGE(F13:F23)</f>
        <v>0.96363636363636362</v>
      </c>
      <c r="I24" s="38"/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6" t="s">
        <v>22</v>
      </c>
      <c r="B25" s="51">
        <v>0</v>
      </c>
      <c r="C25" s="12">
        <v>0</v>
      </c>
      <c r="D25" s="12">
        <v>1.5</v>
      </c>
      <c r="E25" s="12">
        <v>0</v>
      </c>
      <c r="F25" s="12">
        <f>B25+C25+D25+E25</f>
        <v>1.5</v>
      </c>
      <c r="I25" s="38"/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1.6</v>
      </c>
      <c r="E26" s="12">
        <v>0</v>
      </c>
      <c r="F26" s="12">
        <f>B26+C26+D26+E26</f>
        <v>1.6</v>
      </c>
      <c r="I26" s="38"/>
      <c r="J26" s="38"/>
      <c r="K26" s="78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1.55</v>
      </c>
      <c r="E27" s="43">
        <f>AVERAGE(E25:E26)</f>
        <v>0</v>
      </c>
      <c r="F27" s="44">
        <f>AVERAGE(F25:F26)</f>
        <v>1.55</v>
      </c>
      <c r="I27" s="38"/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3.4</v>
      </c>
      <c r="E28" s="12">
        <v>0</v>
      </c>
      <c r="F28" s="12">
        <f>B28+C28+D28+E28</f>
        <v>3.4</v>
      </c>
      <c r="I28" s="38"/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7.4</v>
      </c>
      <c r="E29" s="12">
        <v>0</v>
      </c>
      <c r="F29" s="12">
        <f>B29+C29+D29+E29</f>
        <v>7.4</v>
      </c>
      <c r="I29" s="38"/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6" t="s">
        <v>27</v>
      </c>
      <c r="B30" s="12">
        <v>0</v>
      </c>
      <c r="C30" s="12">
        <v>0</v>
      </c>
      <c r="D30" s="12">
        <v>4.8</v>
      </c>
      <c r="E30" s="12">
        <v>0</v>
      </c>
      <c r="F30" s="12">
        <f>B30+C30+D30+E30</f>
        <v>4.8</v>
      </c>
      <c r="I30" s="38"/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5.2</v>
      </c>
      <c r="E31" s="43">
        <f>AVERAGE(E28:E30)</f>
        <v>0</v>
      </c>
      <c r="F31" s="44">
        <f>AVERAGE(F28:F30)</f>
        <v>5.2</v>
      </c>
      <c r="I31" s="38"/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6" t="s">
        <v>45</v>
      </c>
      <c r="B32" s="12">
        <v>0</v>
      </c>
      <c r="C32" s="12">
        <v>0</v>
      </c>
      <c r="D32" s="12">
        <v>1.6</v>
      </c>
      <c r="E32" s="12">
        <v>0</v>
      </c>
      <c r="F32" s="12">
        <f t="shared" ref="F32:F40" si="2">B32+C32+D32+E32</f>
        <v>1.6</v>
      </c>
      <c r="I32" s="38"/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2.4</v>
      </c>
      <c r="E33" s="12">
        <v>0</v>
      </c>
      <c r="F33" s="12">
        <f t="shared" si="2"/>
        <v>2.4</v>
      </c>
      <c r="I33" s="38"/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6" t="s">
        <v>30</v>
      </c>
      <c r="B34" s="12">
        <v>0</v>
      </c>
      <c r="C34" s="12">
        <v>0</v>
      </c>
      <c r="D34" s="12">
        <v>2.6</v>
      </c>
      <c r="E34" s="12">
        <v>0</v>
      </c>
      <c r="F34" s="12">
        <f t="shared" si="2"/>
        <v>2.6</v>
      </c>
      <c r="I34" s="38"/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2.2000000000000002</v>
      </c>
      <c r="E35" s="12">
        <v>0</v>
      </c>
      <c r="F35" s="12">
        <f t="shared" si="2"/>
        <v>2.2000000000000002</v>
      </c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6" t="s">
        <v>46</v>
      </c>
      <c r="B36" s="12">
        <v>0</v>
      </c>
      <c r="C36" s="12">
        <v>0</v>
      </c>
      <c r="D36" s="12">
        <v>2.2000000000000002</v>
      </c>
      <c r="E36" s="12">
        <v>0</v>
      </c>
      <c r="F36" s="12">
        <f t="shared" si="2"/>
        <v>2.2000000000000002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2.6</v>
      </c>
      <c r="E37" s="12">
        <v>0</v>
      </c>
      <c r="F37" s="12">
        <f t="shared" si="2"/>
        <v>2.6</v>
      </c>
    </row>
    <row r="38" spans="1:19" x14ac:dyDescent="0.2">
      <c r="A38" s="16" t="s">
        <v>33</v>
      </c>
      <c r="B38" s="12">
        <v>0</v>
      </c>
      <c r="C38" s="12">
        <v>0</v>
      </c>
      <c r="D38" s="12">
        <v>2.4</v>
      </c>
      <c r="E38" s="12">
        <v>0</v>
      </c>
      <c r="F38" s="12">
        <f t="shared" si="2"/>
        <v>2.4</v>
      </c>
    </row>
    <row r="39" spans="1:19" s="60" customFormat="1" x14ac:dyDescent="0.2">
      <c r="A39" s="16" t="s">
        <v>44</v>
      </c>
      <c r="B39" s="12">
        <v>0</v>
      </c>
      <c r="C39" s="12">
        <v>0</v>
      </c>
      <c r="D39" s="86">
        <v>4.4000000000000004</v>
      </c>
      <c r="E39" s="12">
        <v>0</v>
      </c>
      <c r="F39" s="12">
        <f t="shared" si="2"/>
        <v>4.4000000000000004</v>
      </c>
    </row>
    <row r="40" spans="1:19" s="60" customFormat="1" x14ac:dyDescent="0.2">
      <c r="A40" s="16" t="s">
        <v>88</v>
      </c>
      <c r="B40" s="12">
        <v>0</v>
      </c>
      <c r="C40" s="12">
        <v>0</v>
      </c>
      <c r="D40" s="86">
        <v>2</v>
      </c>
      <c r="E40" s="12">
        <v>0</v>
      </c>
      <c r="F40" s="12">
        <f t="shared" si="2"/>
        <v>2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2.4888888888888889</v>
      </c>
      <c r="E41" s="44">
        <f>AVERAGE(E32:E40)</f>
        <v>0</v>
      </c>
      <c r="F41" s="44">
        <f>AVERAGE(F32:F40)</f>
        <v>2.4888888888888889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2.524242424242424</v>
      </c>
      <c r="E42" s="47">
        <f>AVERAGE(E4:E11,E13:E23,E25:E26,E28:E30,E32:E40)</f>
        <v>0</v>
      </c>
      <c r="F42" s="47">
        <f>AVERAGE(F4:F11,F13:F23,F25:F26,F28:F30,F32:F40)</f>
        <v>2.524242424242424</v>
      </c>
    </row>
  </sheetData>
  <protectedRanges>
    <protectedRange sqref="C32:C40 B4:E11 B13:E23" name="Intervalo1_1" securityDescriptor="O:WDG:WDD:(A;;CC;;;WD)"/>
    <protectedRange sqref="D32:D40 C25:C26 C28:C30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E22" sqref="E22"/>
    </sheetView>
  </sheetViews>
  <sheetFormatPr defaultRowHeight="12.75" x14ac:dyDescent="0.2"/>
  <cols>
    <col min="1" max="1" width="29.7109375" style="37" customWidth="1"/>
    <col min="2" max="5" width="6.7109375" style="37" customWidth="1"/>
    <col min="6" max="6" width="10.7109375" style="37" customWidth="1"/>
    <col min="7" max="16384" width="9.140625" style="37"/>
  </cols>
  <sheetData>
    <row r="1" spans="1:19" s="58" customFormat="1" ht="15.75" x14ac:dyDescent="0.25">
      <c r="A1" s="132" t="s">
        <v>124</v>
      </c>
      <c r="B1" s="132"/>
      <c r="C1" s="132"/>
      <c r="D1" s="132"/>
      <c r="E1" s="132"/>
      <c r="F1" s="132"/>
    </row>
    <row r="2" spans="1:19" x14ac:dyDescent="0.2">
      <c r="A2" s="59"/>
      <c r="B2" s="60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  <c r="J3" s="38"/>
      <c r="K3" s="35"/>
      <c r="L3" s="35"/>
      <c r="M3" s="35"/>
      <c r="N3" s="35"/>
      <c r="O3" s="38"/>
      <c r="P3" s="38"/>
      <c r="Q3" s="38"/>
      <c r="R3" s="38"/>
      <c r="S3" s="38"/>
    </row>
    <row r="4" spans="1:19" x14ac:dyDescent="0.2">
      <c r="A4" s="16" t="s">
        <v>2</v>
      </c>
      <c r="B4" s="12">
        <v>0</v>
      </c>
      <c r="C4" s="12">
        <v>0</v>
      </c>
      <c r="D4" s="12">
        <v>29.2</v>
      </c>
      <c r="E4" s="12">
        <v>0.2</v>
      </c>
      <c r="F4" s="12">
        <f t="shared" ref="F4:F11" si="0">B4+C4+D4+E4</f>
        <v>29.4</v>
      </c>
      <c r="J4" s="38"/>
      <c r="K4" s="41"/>
      <c r="L4" s="41"/>
      <c r="M4" s="41"/>
      <c r="N4" s="41"/>
      <c r="O4" s="38"/>
      <c r="P4" s="38"/>
      <c r="Q4" s="38"/>
      <c r="R4" s="38"/>
      <c r="S4" s="38"/>
    </row>
    <row r="5" spans="1:19" x14ac:dyDescent="0.2">
      <c r="A5" s="16" t="s">
        <v>3</v>
      </c>
      <c r="B5" s="12">
        <v>0</v>
      </c>
      <c r="C5" s="12">
        <v>0</v>
      </c>
      <c r="D5" s="12">
        <v>2.5</v>
      </c>
      <c r="E5" s="12">
        <v>0.3</v>
      </c>
      <c r="F5" s="12">
        <f t="shared" si="0"/>
        <v>2.8</v>
      </c>
      <c r="J5" s="38"/>
      <c r="K5" s="41"/>
      <c r="L5" s="41"/>
      <c r="M5" s="41"/>
      <c r="N5" s="41"/>
      <c r="O5" s="38"/>
      <c r="P5" s="38"/>
      <c r="Q5" s="38"/>
      <c r="R5" s="38"/>
      <c r="S5" s="38"/>
    </row>
    <row r="6" spans="1:19" s="61" customFormat="1" x14ac:dyDescent="0.2">
      <c r="A6" s="16" t="s">
        <v>4</v>
      </c>
      <c r="B6" s="12">
        <v>0</v>
      </c>
      <c r="C6" s="12">
        <v>0</v>
      </c>
      <c r="D6" s="12">
        <v>0.6</v>
      </c>
      <c r="E6" s="12">
        <v>0</v>
      </c>
      <c r="F6" s="12">
        <f t="shared" si="0"/>
        <v>0.6</v>
      </c>
      <c r="J6" s="30"/>
      <c r="K6" s="41"/>
      <c r="L6" s="41"/>
      <c r="M6" s="41"/>
      <c r="N6" s="41"/>
      <c r="O6" s="30"/>
      <c r="P6" s="30"/>
      <c r="Q6" s="30"/>
      <c r="R6" s="30"/>
      <c r="S6" s="30"/>
    </row>
    <row r="7" spans="1:19" x14ac:dyDescent="0.2">
      <c r="A7" s="16" t="s">
        <v>5</v>
      </c>
      <c r="B7" s="12">
        <v>0</v>
      </c>
      <c r="C7" s="12">
        <v>0</v>
      </c>
      <c r="D7" s="12">
        <v>3.8</v>
      </c>
      <c r="E7" s="12">
        <v>0.2</v>
      </c>
      <c r="F7" s="12">
        <f t="shared" si="0"/>
        <v>4</v>
      </c>
      <c r="J7" s="38"/>
      <c r="K7" s="41"/>
      <c r="L7" s="41"/>
      <c r="M7" s="41"/>
      <c r="N7" s="41"/>
      <c r="O7" s="38"/>
      <c r="P7" s="38"/>
      <c r="Q7" s="38"/>
      <c r="R7" s="38"/>
      <c r="S7" s="38"/>
    </row>
    <row r="8" spans="1:19" x14ac:dyDescent="0.2">
      <c r="A8" s="16" t="s">
        <v>6</v>
      </c>
      <c r="B8" s="12">
        <v>0</v>
      </c>
      <c r="C8" s="12">
        <v>0</v>
      </c>
      <c r="D8" s="12">
        <v>3.4</v>
      </c>
      <c r="E8" s="12">
        <v>0.2</v>
      </c>
      <c r="F8" s="12">
        <f t="shared" si="0"/>
        <v>3.6</v>
      </c>
      <c r="J8" s="38"/>
      <c r="K8" s="41"/>
      <c r="L8" s="41"/>
      <c r="M8" s="41"/>
      <c r="N8" s="41"/>
      <c r="O8" s="38"/>
      <c r="P8" s="38"/>
      <c r="Q8" s="38"/>
      <c r="R8" s="38"/>
      <c r="S8" s="38"/>
    </row>
    <row r="9" spans="1:19" x14ac:dyDescent="0.2">
      <c r="A9" s="16" t="s">
        <v>7</v>
      </c>
      <c r="B9" s="12">
        <v>0</v>
      </c>
      <c r="C9" s="12">
        <v>0</v>
      </c>
      <c r="D9" s="12">
        <v>0</v>
      </c>
      <c r="E9" s="12">
        <v>1</v>
      </c>
      <c r="F9" s="12">
        <f t="shared" si="0"/>
        <v>1</v>
      </c>
      <c r="J9" s="38"/>
      <c r="K9" s="41"/>
      <c r="L9" s="41"/>
      <c r="M9" s="41"/>
      <c r="N9" s="41"/>
      <c r="O9" s="38"/>
      <c r="P9" s="38"/>
      <c r="Q9" s="38"/>
      <c r="R9" s="38"/>
      <c r="S9" s="38"/>
    </row>
    <row r="10" spans="1:19" x14ac:dyDescent="0.2">
      <c r="A10" s="16" t="s">
        <v>8</v>
      </c>
      <c r="B10" s="12">
        <v>0</v>
      </c>
      <c r="C10" s="12">
        <v>0</v>
      </c>
      <c r="D10" s="12">
        <v>2.2999999999999998</v>
      </c>
      <c r="E10" s="12">
        <v>0.2</v>
      </c>
      <c r="F10" s="12">
        <f t="shared" si="0"/>
        <v>2.5</v>
      </c>
      <c r="J10" s="38"/>
      <c r="K10" s="41"/>
      <c r="L10" s="41"/>
      <c r="M10" s="41"/>
      <c r="N10" s="41"/>
      <c r="O10" s="38"/>
      <c r="P10" s="38"/>
      <c r="Q10" s="38"/>
      <c r="R10" s="38"/>
      <c r="S10" s="38"/>
    </row>
    <row r="11" spans="1:19" x14ac:dyDescent="0.2">
      <c r="A11" s="22" t="s">
        <v>47</v>
      </c>
      <c r="B11" s="12">
        <v>0</v>
      </c>
      <c r="C11" s="12">
        <v>0</v>
      </c>
      <c r="D11" s="12">
        <v>7.2</v>
      </c>
      <c r="E11" s="12">
        <v>0.3</v>
      </c>
      <c r="F11" s="12">
        <f t="shared" si="0"/>
        <v>7.5</v>
      </c>
      <c r="J11" s="38"/>
      <c r="K11" s="41"/>
      <c r="L11" s="41"/>
      <c r="M11" s="41"/>
      <c r="N11" s="41"/>
      <c r="O11" s="38"/>
      <c r="P11" s="38"/>
      <c r="Q11" s="38"/>
      <c r="R11" s="38"/>
      <c r="S11" s="38"/>
    </row>
    <row r="12" spans="1:19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6.1249999999999991</v>
      </c>
      <c r="E12" s="43">
        <f>AVERAGE(E4:E11)</f>
        <v>0.3</v>
      </c>
      <c r="F12" s="43">
        <f>AVERAGE(F4:F11)</f>
        <v>6.4249999999999998</v>
      </c>
      <c r="G12" s="62"/>
      <c r="J12" s="38"/>
      <c r="K12" s="41"/>
      <c r="L12" s="41"/>
      <c r="M12" s="41"/>
      <c r="N12" s="41"/>
      <c r="O12" s="38"/>
      <c r="P12" s="38"/>
      <c r="Q12" s="38"/>
      <c r="R12" s="38"/>
      <c r="S12" s="38"/>
    </row>
    <row r="13" spans="1:19" x14ac:dyDescent="0.2">
      <c r="A13" s="16" t="s">
        <v>10</v>
      </c>
      <c r="B13" s="12">
        <v>0</v>
      </c>
      <c r="C13" s="12">
        <v>0</v>
      </c>
      <c r="D13" s="12">
        <v>3</v>
      </c>
      <c r="E13" s="12">
        <v>0.2</v>
      </c>
      <c r="F13" s="12">
        <f t="shared" ref="F13:F23" si="1">B13+C13+D13+E13</f>
        <v>3.2</v>
      </c>
      <c r="J13" s="38"/>
      <c r="K13" s="41"/>
      <c r="L13" s="41"/>
      <c r="M13" s="41"/>
      <c r="N13" s="41"/>
      <c r="O13" s="38"/>
      <c r="P13" s="38"/>
      <c r="Q13" s="38"/>
      <c r="R13" s="38"/>
      <c r="S13" s="38"/>
    </row>
    <row r="14" spans="1:19" x14ac:dyDescent="0.2">
      <c r="A14" s="16" t="s">
        <v>11</v>
      </c>
      <c r="B14" s="12">
        <v>0</v>
      </c>
      <c r="C14" s="12">
        <v>0</v>
      </c>
      <c r="D14" s="12">
        <v>0.4</v>
      </c>
      <c r="E14" s="12">
        <v>0</v>
      </c>
      <c r="F14" s="12">
        <f t="shared" si="1"/>
        <v>0.4</v>
      </c>
      <c r="J14" s="38"/>
      <c r="K14" s="41"/>
      <c r="L14" s="41"/>
      <c r="M14" s="41"/>
      <c r="N14" s="41"/>
      <c r="O14" s="38"/>
      <c r="P14" s="38"/>
      <c r="Q14" s="38"/>
      <c r="R14" s="38"/>
      <c r="S14" s="38"/>
    </row>
    <row r="15" spans="1:19" x14ac:dyDescent="0.2">
      <c r="A15" s="16" t="s">
        <v>12</v>
      </c>
      <c r="B15" s="12">
        <v>0</v>
      </c>
      <c r="C15" s="12">
        <v>0</v>
      </c>
      <c r="D15" s="12">
        <v>0.8</v>
      </c>
      <c r="E15" s="12">
        <v>0.1</v>
      </c>
      <c r="F15" s="12">
        <f t="shared" si="1"/>
        <v>0.9</v>
      </c>
      <c r="J15" s="38"/>
      <c r="K15" s="41"/>
      <c r="L15" s="41"/>
      <c r="M15" s="41"/>
      <c r="N15" s="41"/>
      <c r="O15" s="38"/>
      <c r="P15" s="38"/>
      <c r="Q15" s="38"/>
      <c r="R15" s="38"/>
      <c r="S15" s="38"/>
    </row>
    <row r="16" spans="1:19" x14ac:dyDescent="0.2">
      <c r="A16" s="16" t="s">
        <v>13</v>
      </c>
      <c r="B16" s="12">
        <v>0</v>
      </c>
      <c r="C16" s="12">
        <v>0</v>
      </c>
      <c r="D16" s="12">
        <v>1</v>
      </c>
      <c r="E16" s="12">
        <v>0</v>
      </c>
      <c r="F16" s="12">
        <f t="shared" si="1"/>
        <v>1</v>
      </c>
      <c r="J16" s="38"/>
      <c r="K16" s="41"/>
      <c r="L16" s="41"/>
      <c r="M16" s="41"/>
      <c r="N16" s="41"/>
      <c r="O16" s="38"/>
      <c r="P16" s="38"/>
      <c r="Q16" s="38"/>
      <c r="R16" s="38"/>
      <c r="S16" s="38"/>
    </row>
    <row r="17" spans="1:19" x14ac:dyDescent="0.2">
      <c r="A17" s="16" t="s">
        <v>14</v>
      </c>
      <c r="B17" s="12">
        <v>0</v>
      </c>
      <c r="C17" s="12">
        <v>0</v>
      </c>
      <c r="D17" s="12">
        <v>0.8</v>
      </c>
      <c r="E17" s="12">
        <v>0</v>
      </c>
      <c r="F17" s="12">
        <f t="shared" si="1"/>
        <v>0.8</v>
      </c>
      <c r="J17" s="38"/>
      <c r="K17" s="41"/>
      <c r="L17" s="41"/>
      <c r="M17" s="41"/>
      <c r="N17" s="41"/>
      <c r="O17" s="38"/>
      <c r="P17" s="38"/>
      <c r="Q17" s="38"/>
      <c r="R17" s="38"/>
      <c r="S17" s="38"/>
    </row>
    <row r="18" spans="1:19" x14ac:dyDescent="0.2">
      <c r="A18" s="16" t="s">
        <v>15</v>
      </c>
      <c r="B18" s="12">
        <v>0</v>
      </c>
      <c r="C18" s="12">
        <v>0</v>
      </c>
      <c r="D18" s="12">
        <v>7.6</v>
      </c>
      <c r="E18" s="12">
        <v>0.2</v>
      </c>
      <c r="F18" s="12">
        <f t="shared" si="1"/>
        <v>7.8</v>
      </c>
      <c r="J18" s="38"/>
      <c r="K18" s="41"/>
      <c r="L18" s="41"/>
      <c r="M18" s="41"/>
      <c r="N18" s="41"/>
      <c r="O18" s="38"/>
      <c r="P18" s="38"/>
      <c r="Q18" s="38"/>
      <c r="R18" s="38"/>
      <c r="S18" s="38"/>
    </row>
    <row r="19" spans="1:19" x14ac:dyDescent="0.2">
      <c r="A19" s="16" t="s">
        <v>16</v>
      </c>
      <c r="B19" s="12">
        <v>0</v>
      </c>
      <c r="C19" s="12">
        <v>0</v>
      </c>
      <c r="D19" s="12">
        <v>0.6</v>
      </c>
      <c r="E19" s="12">
        <v>0</v>
      </c>
      <c r="F19" s="12">
        <f t="shared" si="1"/>
        <v>0.6</v>
      </c>
      <c r="J19" s="38"/>
      <c r="K19" s="41"/>
      <c r="L19" s="41"/>
      <c r="M19" s="41"/>
      <c r="N19" s="41"/>
      <c r="O19" s="38"/>
      <c r="P19" s="38"/>
      <c r="Q19" s="38"/>
      <c r="R19" s="38"/>
      <c r="S19" s="38"/>
    </row>
    <row r="20" spans="1:19" x14ac:dyDescent="0.2">
      <c r="A20" s="16" t="s">
        <v>17</v>
      </c>
      <c r="B20" s="12">
        <v>0</v>
      </c>
      <c r="C20" s="12">
        <v>0</v>
      </c>
      <c r="D20" s="12">
        <v>0.3</v>
      </c>
      <c r="E20" s="12">
        <v>0.3</v>
      </c>
      <c r="F20" s="12">
        <f t="shared" si="1"/>
        <v>0.6</v>
      </c>
      <c r="J20" s="38"/>
      <c r="K20" s="41"/>
      <c r="L20" s="41"/>
      <c r="M20" s="41"/>
      <c r="N20" s="41"/>
      <c r="O20" s="38"/>
      <c r="P20" s="38"/>
      <c r="Q20" s="38"/>
      <c r="R20" s="38"/>
      <c r="S20" s="38"/>
    </row>
    <row r="21" spans="1:19" x14ac:dyDescent="0.2">
      <c r="A21" s="16" t="s">
        <v>18</v>
      </c>
      <c r="B21" s="12">
        <v>0</v>
      </c>
      <c r="C21" s="12">
        <v>0</v>
      </c>
      <c r="D21" s="12">
        <v>4</v>
      </c>
      <c r="E21" s="12">
        <v>0</v>
      </c>
      <c r="F21" s="12">
        <f t="shared" si="1"/>
        <v>4</v>
      </c>
      <c r="J21" s="38"/>
      <c r="K21" s="41"/>
      <c r="L21" s="41"/>
      <c r="M21" s="41"/>
      <c r="N21" s="41"/>
      <c r="O21" s="38"/>
      <c r="P21" s="38"/>
      <c r="Q21" s="38"/>
      <c r="R21" s="38"/>
      <c r="S21" s="38"/>
    </row>
    <row r="22" spans="1:19" x14ac:dyDescent="0.2">
      <c r="A22" s="20" t="s">
        <v>19</v>
      </c>
      <c r="B22" s="12">
        <v>0</v>
      </c>
      <c r="C22" s="12">
        <v>0</v>
      </c>
      <c r="D22" s="12">
        <v>2.5</v>
      </c>
      <c r="E22" s="12">
        <v>0</v>
      </c>
      <c r="F22" s="12">
        <f t="shared" si="1"/>
        <v>2.5</v>
      </c>
      <c r="J22" s="38"/>
      <c r="K22" s="41"/>
      <c r="L22" s="41"/>
      <c r="M22" s="41"/>
      <c r="N22" s="41"/>
      <c r="O22" s="38"/>
      <c r="P22" s="38"/>
      <c r="Q22" s="38"/>
      <c r="R22" s="38"/>
      <c r="S22" s="38"/>
    </row>
    <row r="23" spans="1:19" x14ac:dyDescent="0.2">
      <c r="A23" s="20" t="s">
        <v>20</v>
      </c>
      <c r="B23" s="12">
        <v>0</v>
      </c>
      <c r="C23" s="12">
        <v>0</v>
      </c>
      <c r="D23" s="12">
        <v>7.5</v>
      </c>
      <c r="E23" s="12">
        <v>0.3</v>
      </c>
      <c r="F23" s="12">
        <f t="shared" si="1"/>
        <v>7.8</v>
      </c>
      <c r="J23" s="38"/>
      <c r="K23" s="41"/>
      <c r="L23" s="41"/>
      <c r="M23" s="41"/>
      <c r="N23" s="41"/>
      <c r="O23" s="38"/>
      <c r="P23" s="38"/>
      <c r="Q23" s="38"/>
      <c r="R23" s="38"/>
      <c r="S23" s="38"/>
    </row>
    <row r="24" spans="1:19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2.5909090909090908</v>
      </c>
      <c r="E24" s="44">
        <f>AVERAGE(E13:E23)</f>
        <v>0.1</v>
      </c>
      <c r="F24" s="44">
        <f>AVERAGE(F13:F23)</f>
        <v>2.6909090909090909</v>
      </c>
      <c r="J24" s="38"/>
      <c r="K24" s="41"/>
      <c r="L24" s="41"/>
      <c r="M24" s="41"/>
      <c r="N24" s="41"/>
      <c r="O24" s="38"/>
      <c r="P24" s="38"/>
      <c r="Q24" s="38"/>
      <c r="R24" s="38"/>
      <c r="S24" s="38"/>
    </row>
    <row r="25" spans="1:19" x14ac:dyDescent="0.2">
      <c r="A25" s="118" t="s">
        <v>22</v>
      </c>
      <c r="B25" s="119">
        <v>0</v>
      </c>
      <c r="C25" s="119">
        <v>0</v>
      </c>
      <c r="D25" s="119">
        <v>29</v>
      </c>
      <c r="E25" s="119">
        <v>0.2</v>
      </c>
      <c r="F25" s="119">
        <f>B25+C25+D25+E25</f>
        <v>29.2</v>
      </c>
      <c r="J25" s="38"/>
      <c r="K25" s="41"/>
      <c r="L25" s="41"/>
      <c r="M25" s="41"/>
      <c r="N25" s="41"/>
      <c r="O25" s="38"/>
      <c r="P25" s="38"/>
      <c r="Q25" s="38"/>
      <c r="R25" s="38"/>
      <c r="S25" s="38"/>
    </row>
    <row r="26" spans="1:19" x14ac:dyDescent="0.2">
      <c r="A26" s="16" t="s">
        <v>23</v>
      </c>
      <c r="B26" s="12">
        <v>0</v>
      </c>
      <c r="C26" s="12">
        <v>0</v>
      </c>
      <c r="D26" s="12">
        <v>19</v>
      </c>
      <c r="E26" s="12">
        <v>0</v>
      </c>
      <c r="F26" s="12">
        <f>B26+C26+D26+E26</f>
        <v>19</v>
      </c>
      <c r="J26" s="38"/>
      <c r="K26" s="41"/>
      <c r="L26" s="41"/>
      <c r="M26" s="41"/>
      <c r="N26" s="41"/>
      <c r="O26" s="38"/>
      <c r="P26" s="38"/>
      <c r="Q26" s="38"/>
      <c r="R26" s="38"/>
      <c r="S26" s="38"/>
    </row>
    <row r="27" spans="1:19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24</v>
      </c>
      <c r="E27" s="43">
        <f>AVERAGE(E25:E26)</f>
        <v>0.1</v>
      </c>
      <c r="F27" s="44">
        <f>AVERAGE(F25:F26)</f>
        <v>24.1</v>
      </c>
      <c r="J27" s="38"/>
      <c r="K27" s="41"/>
      <c r="L27" s="41"/>
      <c r="M27" s="41"/>
      <c r="N27" s="41"/>
      <c r="O27" s="38"/>
      <c r="P27" s="38"/>
      <c r="Q27" s="38"/>
      <c r="R27" s="38"/>
      <c r="S27" s="38"/>
    </row>
    <row r="28" spans="1:19" x14ac:dyDescent="0.2">
      <c r="A28" s="16" t="s">
        <v>25</v>
      </c>
      <c r="B28" s="12">
        <v>0</v>
      </c>
      <c r="C28" s="12">
        <v>0</v>
      </c>
      <c r="D28" s="12">
        <v>0.4</v>
      </c>
      <c r="E28" s="12">
        <v>0.2</v>
      </c>
      <c r="F28" s="12">
        <f>B28+C28+D28+E28</f>
        <v>0.60000000000000009</v>
      </c>
      <c r="J28" s="38"/>
      <c r="K28" s="41"/>
      <c r="L28" s="41"/>
      <c r="M28" s="41"/>
      <c r="N28" s="41"/>
      <c r="O28" s="38"/>
      <c r="P28" s="38"/>
      <c r="Q28" s="38"/>
      <c r="R28" s="38"/>
      <c r="S28" s="38"/>
    </row>
    <row r="29" spans="1:19" x14ac:dyDescent="0.2">
      <c r="A29" s="16" t="s">
        <v>26</v>
      </c>
      <c r="B29" s="12">
        <v>0</v>
      </c>
      <c r="C29" s="12">
        <v>0</v>
      </c>
      <c r="D29" s="12">
        <v>8.6</v>
      </c>
      <c r="E29" s="12">
        <v>0.2</v>
      </c>
      <c r="F29" s="12">
        <f>B29+C29+D29+E29</f>
        <v>8.7999999999999989</v>
      </c>
      <c r="J29" s="38"/>
      <c r="K29" s="41"/>
      <c r="L29" s="41"/>
      <c r="M29" s="41"/>
      <c r="N29" s="41"/>
      <c r="O29" s="38"/>
      <c r="P29" s="38"/>
      <c r="Q29" s="38"/>
      <c r="R29" s="38"/>
      <c r="S29" s="38"/>
    </row>
    <row r="30" spans="1:19" x14ac:dyDescent="0.2">
      <c r="A30" s="118" t="s">
        <v>27</v>
      </c>
      <c r="B30" s="119">
        <v>0</v>
      </c>
      <c r="C30" s="119">
        <v>0</v>
      </c>
      <c r="D30" s="119">
        <v>22.5</v>
      </c>
      <c r="E30" s="119">
        <v>1.3</v>
      </c>
      <c r="F30" s="119">
        <f>B30+C30+D30+E30</f>
        <v>23.8</v>
      </c>
      <c r="J30" s="38"/>
      <c r="K30" s="41"/>
      <c r="L30" s="41"/>
      <c r="M30" s="41"/>
      <c r="N30" s="41"/>
      <c r="O30" s="38"/>
      <c r="P30" s="38"/>
      <c r="Q30" s="38"/>
      <c r="R30" s="38"/>
      <c r="S30" s="38"/>
    </row>
    <row r="31" spans="1:19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10.5</v>
      </c>
      <c r="E31" s="43">
        <f>AVERAGE(E28:E30)</f>
        <v>0.56666666666666676</v>
      </c>
      <c r="F31" s="44">
        <f>AVERAGE(F28:F30)</f>
        <v>11.066666666666668</v>
      </c>
      <c r="J31" s="38"/>
      <c r="K31" s="41"/>
      <c r="L31" s="41"/>
      <c r="M31" s="41"/>
      <c r="N31" s="41"/>
      <c r="O31" s="38"/>
      <c r="P31" s="38"/>
      <c r="Q31" s="38"/>
      <c r="R31" s="38"/>
      <c r="S31" s="38"/>
    </row>
    <row r="32" spans="1:19" x14ac:dyDescent="0.2">
      <c r="A32" s="118" t="s">
        <v>45</v>
      </c>
      <c r="B32" s="119">
        <v>0</v>
      </c>
      <c r="C32" s="119">
        <v>0</v>
      </c>
      <c r="D32" s="119">
        <v>37.5</v>
      </c>
      <c r="E32" s="119">
        <v>0.2</v>
      </c>
      <c r="F32" s="119">
        <f t="shared" ref="F32:F40" si="2">B32+C32+D32+E32</f>
        <v>37.700000000000003</v>
      </c>
      <c r="J32" s="38"/>
      <c r="K32" s="41"/>
      <c r="L32" s="41"/>
      <c r="M32" s="41"/>
      <c r="N32" s="41"/>
      <c r="O32" s="38"/>
      <c r="P32" s="38"/>
      <c r="Q32" s="38"/>
      <c r="R32" s="38"/>
      <c r="S32" s="38"/>
    </row>
    <row r="33" spans="1:19" x14ac:dyDescent="0.2">
      <c r="A33" s="16" t="s">
        <v>29</v>
      </c>
      <c r="B33" s="12">
        <v>0</v>
      </c>
      <c r="C33" s="12">
        <v>0</v>
      </c>
      <c r="D33" s="12">
        <v>1.6</v>
      </c>
      <c r="E33" s="12">
        <v>0.2</v>
      </c>
      <c r="F33" s="12">
        <f t="shared" si="2"/>
        <v>1.8</v>
      </c>
      <c r="J33" s="38"/>
      <c r="K33" s="41"/>
      <c r="L33" s="41"/>
      <c r="M33" s="41"/>
      <c r="N33" s="41"/>
      <c r="O33" s="38"/>
      <c r="P33" s="38"/>
      <c r="Q33" s="38"/>
      <c r="R33" s="38"/>
      <c r="S33" s="38"/>
    </row>
    <row r="34" spans="1:19" x14ac:dyDescent="0.2">
      <c r="A34" s="118" t="s">
        <v>30</v>
      </c>
      <c r="B34" s="119">
        <v>0</v>
      </c>
      <c r="C34" s="119">
        <v>0</v>
      </c>
      <c r="D34" s="119">
        <v>40.799999999999997</v>
      </c>
      <c r="E34" s="119">
        <v>0</v>
      </c>
      <c r="F34" s="119">
        <f t="shared" si="2"/>
        <v>40.799999999999997</v>
      </c>
      <c r="J34" s="38"/>
      <c r="K34" s="41"/>
      <c r="L34" s="41"/>
      <c r="M34" s="41"/>
      <c r="N34" s="41"/>
      <c r="O34" s="45"/>
      <c r="P34" s="45"/>
      <c r="Q34" s="45"/>
      <c r="R34" s="45"/>
      <c r="S34" s="38"/>
    </row>
    <row r="35" spans="1:19" x14ac:dyDescent="0.2">
      <c r="A35" s="16" t="s">
        <v>31</v>
      </c>
      <c r="B35" s="12">
        <v>0</v>
      </c>
      <c r="C35" s="12">
        <v>0</v>
      </c>
      <c r="D35" s="12">
        <v>15.2</v>
      </c>
      <c r="E35" s="12">
        <v>0.2</v>
      </c>
      <c r="F35" s="12">
        <f t="shared" si="2"/>
        <v>15.399999999999999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x14ac:dyDescent="0.2">
      <c r="A36" s="118" t="s">
        <v>46</v>
      </c>
      <c r="B36" s="119">
        <v>0</v>
      </c>
      <c r="C36" s="119">
        <v>0</v>
      </c>
      <c r="D36" s="119">
        <v>41.2</v>
      </c>
      <c r="E36" s="119">
        <v>0.2</v>
      </c>
      <c r="F36" s="119">
        <f t="shared" si="2"/>
        <v>41.400000000000006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x14ac:dyDescent="0.2">
      <c r="A37" s="16" t="s">
        <v>32</v>
      </c>
      <c r="B37" s="12">
        <v>0</v>
      </c>
      <c r="C37" s="12">
        <v>0</v>
      </c>
      <c r="D37" s="12">
        <v>12</v>
      </c>
      <c r="E37" s="12">
        <v>0.2</v>
      </c>
      <c r="F37" s="12">
        <f t="shared" si="2"/>
        <v>12.2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x14ac:dyDescent="0.2">
      <c r="A38" s="16" t="s">
        <v>33</v>
      </c>
      <c r="B38" s="12">
        <v>0</v>
      </c>
      <c r="C38" s="12">
        <v>0</v>
      </c>
      <c r="D38" s="12">
        <v>22.6</v>
      </c>
      <c r="E38" s="12">
        <v>0.2</v>
      </c>
      <c r="F38" s="12">
        <f t="shared" si="2"/>
        <v>22.8</v>
      </c>
    </row>
    <row r="39" spans="1:19" s="60" customFormat="1" x14ac:dyDescent="0.2">
      <c r="A39" s="118" t="s">
        <v>44</v>
      </c>
      <c r="B39" s="119">
        <v>0</v>
      </c>
      <c r="C39" s="119">
        <v>0</v>
      </c>
      <c r="D39" s="119">
        <v>22.2</v>
      </c>
      <c r="E39" s="119">
        <v>0.2</v>
      </c>
      <c r="F39" s="119">
        <f t="shared" si="2"/>
        <v>22.4</v>
      </c>
    </row>
    <row r="40" spans="1:19" s="60" customFormat="1" x14ac:dyDescent="0.2">
      <c r="A40" s="118" t="s">
        <v>88</v>
      </c>
      <c r="B40" s="119">
        <v>0</v>
      </c>
      <c r="C40" s="119">
        <v>0</v>
      </c>
      <c r="D40" s="119">
        <v>62.8</v>
      </c>
      <c r="E40" s="119">
        <v>0</v>
      </c>
      <c r="F40" s="119">
        <f t="shared" si="2"/>
        <v>62.8</v>
      </c>
    </row>
    <row r="41" spans="1:19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28.43333333333333</v>
      </c>
      <c r="E41" s="44">
        <f>AVERAGE(E32:E40)</f>
        <v>0.15555555555555556</v>
      </c>
      <c r="F41" s="44">
        <f>AVERAGE(F32:F40)</f>
        <v>28.588888888888889</v>
      </c>
    </row>
    <row r="42" spans="1:19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12.512121212121212</v>
      </c>
      <c r="E42" s="47">
        <f>AVERAGE(E4:E11,E13:E23,E25:E26,E28:E30,E32:E40)</f>
        <v>0.20606060606060611</v>
      </c>
      <c r="F42" s="47">
        <f>AVERAGE(F4:F11,F13:F23,F25:F26,F28:F30,F32:F40)</f>
        <v>12.718181818181819</v>
      </c>
    </row>
  </sheetData>
  <protectedRanges>
    <protectedRange sqref="B4:E11 B13:E23 B25:E26 B28:E30 B32:E40" name="Intervalo1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95" workbookViewId="0">
      <selection sqref="A1:F42"/>
    </sheetView>
  </sheetViews>
  <sheetFormatPr defaultRowHeight="12.75" x14ac:dyDescent="0.2"/>
  <cols>
    <col min="1" max="1" width="29.7109375" customWidth="1"/>
    <col min="2" max="5" width="6.7109375" customWidth="1"/>
    <col min="6" max="6" width="10.7109375" customWidth="1"/>
  </cols>
  <sheetData>
    <row r="1" spans="1:6" ht="15.75" x14ac:dyDescent="0.25">
      <c r="A1" s="132" t="s">
        <v>125</v>
      </c>
      <c r="B1" s="132"/>
      <c r="C1" s="132"/>
      <c r="D1" s="132"/>
      <c r="E1" s="132"/>
      <c r="F1" s="132"/>
    </row>
    <row r="2" spans="1:6" x14ac:dyDescent="0.2">
      <c r="A2" s="59"/>
      <c r="B2" s="60"/>
      <c r="C2" s="37"/>
      <c r="D2" s="37"/>
      <c r="E2" s="37"/>
      <c r="F2" s="37"/>
    </row>
    <row r="3" spans="1:6" x14ac:dyDescent="0.2">
      <c r="A3" s="39" t="s">
        <v>38</v>
      </c>
      <c r="B3" s="40" t="s">
        <v>39</v>
      </c>
      <c r="C3" s="40" t="s">
        <v>40</v>
      </c>
      <c r="D3" s="39" t="s">
        <v>41</v>
      </c>
      <c r="E3" s="39" t="s">
        <v>42</v>
      </c>
      <c r="F3" s="39" t="s">
        <v>43</v>
      </c>
    </row>
    <row r="4" spans="1:6" x14ac:dyDescent="0.2">
      <c r="A4" s="16" t="s">
        <v>2</v>
      </c>
      <c r="B4" s="12">
        <v>0</v>
      </c>
      <c r="C4" s="12">
        <v>0</v>
      </c>
      <c r="D4" s="12">
        <v>0.6</v>
      </c>
      <c r="E4" s="12">
        <v>2.4</v>
      </c>
      <c r="F4" s="12">
        <f t="shared" ref="F4:F11" si="0">B4+C4+D4+E4</f>
        <v>3</v>
      </c>
    </row>
    <row r="5" spans="1:6" x14ac:dyDescent="0.2">
      <c r="A5" s="16" t="s">
        <v>3</v>
      </c>
      <c r="B5" s="12">
        <v>0</v>
      </c>
      <c r="C5" s="12">
        <v>0</v>
      </c>
      <c r="D5" s="12">
        <v>0.8</v>
      </c>
      <c r="E5" s="12">
        <v>3</v>
      </c>
      <c r="F5" s="12">
        <f t="shared" si="0"/>
        <v>3.8</v>
      </c>
    </row>
    <row r="6" spans="1:6" x14ac:dyDescent="0.2">
      <c r="A6" s="118" t="s">
        <v>4</v>
      </c>
      <c r="B6" s="119">
        <v>0</v>
      </c>
      <c r="C6" s="119">
        <v>0</v>
      </c>
      <c r="D6" s="119">
        <v>7.4</v>
      </c>
      <c r="E6" s="119">
        <v>10.4</v>
      </c>
      <c r="F6" s="119">
        <f t="shared" si="0"/>
        <v>17.8</v>
      </c>
    </row>
    <row r="7" spans="1:6" x14ac:dyDescent="0.2">
      <c r="A7" s="16" t="s">
        <v>5</v>
      </c>
      <c r="B7" s="12">
        <v>0</v>
      </c>
      <c r="C7" s="12">
        <v>0</v>
      </c>
      <c r="D7" s="12">
        <v>3.4</v>
      </c>
      <c r="E7" s="12">
        <v>3.6</v>
      </c>
      <c r="F7" s="12">
        <f t="shared" si="0"/>
        <v>7</v>
      </c>
    </row>
    <row r="8" spans="1:6" x14ac:dyDescent="0.2">
      <c r="A8" s="16" t="s">
        <v>6</v>
      </c>
      <c r="B8" s="12">
        <v>0</v>
      </c>
      <c r="C8" s="12">
        <v>0</v>
      </c>
      <c r="D8" s="12">
        <v>0.8</v>
      </c>
      <c r="E8" s="12">
        <v>0</v>
      </c>
      <c r="F8" s="12">
        <f t="shared" si="0"/>
        <v>0.8</v>
      </c>
    </row>
    <row r="9" spans="1:6" x14ac:dyDescent="0.2">
      <c r="A9" s="16" t="s">
        <v>7</v>
      </c>
      <c r="B9" s="12">
        <v>0</v>
      </c>
      <c r="C9" s="12">
        <v>0</v>
      </c>
      <c r="D9" s="12">
        <v>2</v>
      </c>
      <c r="E9" s="12">
        <v>0</v>
      </c>
      <c r="F9" s="12">
        <f t="shared" si="0"/>
        <v>2</v>
      </c>
    </row>
    <row r="10" spans="1:6" x14ac:dyDescent="0.2">
      <c r="A10" s="16" t="s">
        <v>8</v>
      </c>
      <c r="B10" s="12">
        <v>0</v>
      </c>
      <c r="C10" s="12">
        <v>0</v>
      </c>
      <c r="D10" s="12">
        <v>3.9</v>
      </c>
      <c r="E10" s="12">
        <v>5.6</v>
      </c>
      <c r="F10" s="12">
        <f t="shared" si="0"/>
        <v>9.5</v>
      </c>
    </row>
    <row r="11" spans="1:6" x14ac:dyDescent="0.2">
      <c r="A11" s="22" t="s">
        <v>47</v>
      </c>
      <c r="B11" s="12">
        <v>0</v>
      </c>
      <c r="C11" s="12">
        <v>0</v>
      </c>
      <c r="D11" s="12">
        <v>0.5</v>
      </c>
      <c r="E11" s="12">
        <v>6.7</v>
      </c>
      <c r="F11" s="12">
        <f t="shared" si="0"/>
        <v>7.2</v>
      </c>
    </row>
    <row r="12" spans="1:6" x14ac:dyDescent="0.2">
      <c r="A12" s="42" t="s">
        <v>9</v>
      </c>
      <c r="B12" s="43">
        <f>AVERAGE(B4:B11)</f>
        <v>0</v>
      </c>
      <c r="C12" s="43">
        <f>AVERAGE(C4:C11)</f>
        <v>0</v>
      </c>
      <c r="D12" s="43">
        <f>AVERAGE(D4:D11)</f>
        <v>2.4250000000000003</v>
      </c>
      <c r="E12" s="43">
        <f>AVERAGE(E4:E11)</f>
        <v>3.9624999999999999</v>
      </c>
      <c r="F12" s="43">
        <f>AVERAGE(F4:F11)</f>
        <v>6.3875000000000002</v>
      </c>
    </row>
    <row r="13" spans="1:6" x14ac:dyDescent="0.2">
      <c r="A13" s="122" t="s">
        <v>10</v>
      </c>
      <c r="B13" s="110">
        <v>0</v>
      </c>
      <c r="C13" s="110">
        <v>0</v>
      </c>
      <c r="D13" s="110">
        <v>13.2</v>
      </c>
      <c r="E13" s="110">
        <v>5</v>
      </c>
      <c r="F13" s="110">
        <f t="shared" ref="F13:F23" si="1">B13+C13+D13+E13</f>
        <v>18.2</v>
      </c>
    </row>
    <row r="14" spans="1:6" x14ac:dyDescent="0.2">
      <c r="A14" s="16" t="s">
        <v>11</v>
      </c>
      <c r="B14" s="12">
        <v>0</v>
      </c>
      <c r="C14" s="12">
        <v>0</v>
      </c>
      <c r="D14" s="12">
        <v>5.5</v>
      </c>
      <c r="E14" s="12">
        <v>3.9</v>
      </c>
      <c r="F14" s="12">
        <f t="shared" si="1"/>
        <v>9.4</v>
      </c>
    </row>
    <row r="15" spans="1:6" x14ac:dyDescent="0.2">
      <c r="A15" s="118" t="s">
        <v>12</v>
      </c>
      <c r="B15" s="119">
        <v>0</v>
      </c>
      <c r="C15" s="119">
        <v>0</v>
      </c>
      <c r="D15" s="119">
        <v>15.6</v>
      </c>
      <c r="E15" s="119">
        <v>28.6</v>
      </c>
      <c r="F15" s="119">
        <f t="shared" si="1"/>
        <v>44.2</v>
      </c>
    </row>
    <row r="16" spans="1:6" x14ac:dyDescent="0.2">
      <c r="A16" s="118" t="s">
        <v>13</v>
      </c>
      <c r="B16" s="119">
        <v>0</v>
      </c>
      <c r="C16" s="119">
        <v>0</v>
      </c>
      <c r="D16" s="119">
        <v>18</v>
      </c>
      <c r="E16" s="119">
        <v>11.5</v>
      </c>
      <c r="F16" s="119">
        <f t="shared" si="1"/>
        <v>29.5</v>
      </c>
    </row>
    <row r="17" spans="1:14" x14ac:dyDescent="0.2">
      <c r="A17" s="16" t="s">
        <v>14</v>
      </c>
      <c r="B17" s="12">
        <v>0</v>
      </c>
      <c r="C17" s="12">
        <v>0</v>
      </c>
      <c r="D17" s="12">
        <v>0.5</v>
      </c>
      <c r="E17" s="12">
        <v>6</v>
      </c>
      <c r="F17" s="12">
        <f t="shared" si="1"/>
        <v>6.5</v>
      </c>
    </row>
    <row r="18" spans="1:14" x14ac:dyDescent="0.2">
      <c r="A18" s="16" t="s">
        <v>15</v>
      </c>
      <c r="B18" s="12">
        <v>0</v>
      </c>
      <c r="C18" s="12">
        <v>0</v>
      </c>
      <c r="D18" s="12">
        <v>1.4</v>
      </c>
      <c r="E18" s="12">
        <v>4.8</v>
      </c>
      <c r="F18" s="12">
        <f t="shared" si="1"/>
        <v>6.1999999999999993</v>
      </c>
    </row>
    <row r="19" spans="1:14" x14ac:dyDescent="0.2">
      <c r="A19" s="16" t="s">
        <v>16</v>
      </c>
      <c r="B19" s="12">
        <v>0</v>
      </c>
      <c r="C19" s="12">
        <v>0</v>
      </c>
      <c r="D19" s="12">
        <v>3</v>
      </c>
      <c r="E19" s="12">
        <v>4</v>
      </c>
      <c r="F19" s="12">
        <f t="shared" si="1"/>
        <v>7</v>
      </c>
    </row>
    <row r="20" spans="1:14" x14ac:dyDescent="0.2">
      <c r="A20" s="16" t="s">
        <v>17</v>
      </c>
      <c r="B20" s="12">
        <v>0</v>
      </c>
      <c r="C20" s="12">
        <v>0</v>
      </c>
      <c r="D20" s="12">
        <v>8</v>
      </c>
      <c r="E20" s="12">
        <v>3.8</v>
      </c>
      <c r="F20" s="12">
        <f t="shared" si="1"/>
        <v>11.8</v>
      </c>
    </row>
    <row r="21" spans="1:14" x14ac:dyDescent="0.2">
      <c r="A21" s="118" t="s">
        <v>18</v>
      </c>
      <c r="B21" s="119">
        <v>0</v>
      </c>
      <c r="C21" s="119">
        <v>0</v>
      </c>
      <c r="D21" s="119">
        <v>2.2000000000000002</v>
      </c>
      <c r="E21" s="119">
        <v>37</v>
      </c>
      <c r="F21" s="119">
        <f t="shared" si="1"/>
        <v>39.200000000000003</v>
      </c>
    </row>
    <row r="22" spans="1:14" x14ac:dyDescent="0.2">
      <c r="A22" s="120" t="s">
        <v>19</v>
      </c>
      <c r="B22" s="119">
        <v>0</v>
      </c>
      <c r="C22" s="119">
        <v>0</v>
      </c>
      <c r="D22" s="119">
        <v>10.1</v>
      </c>
      <c r="E22" s="119">
        <v>24.25</v>
      </c>
      <c r="F22" s="119">
        <f t="shared" si="1"/>
        <v>34.35</v>
      </c>
      <c r="G22" s="37"/>
      <c r="H22" s="37"/>
      <c r="I22" s="37"/>
      <c r="J22" s="37"/>
      <c r="K22" s="37"/>
      <c r="L22" s="37"/>
      <c r="M22" s="37"/>
      <c r="N22" s="37"/>
    </row>
    <row r="23" spans="1:14" x14ac:dyDescent="0.2">
      <c r="A23" s="120" t="s">
        <v>20</v>
      </c>
      <c r="B23" s="119">
        <v>0</v>
      </c>
      <c r="C23" s="119">
        <v>0</v>
      </c>
      <c r="D23" s="119">
        <v>9.1999999999999993</v>
      </c>
      <c r="E23" s="119">
        <v>12.6</v>
      </c>
      <c r="F23" s="119">
        <f t="shared" si="1"/>
        <v>21.799999999999997</v>
      </c>
      <c r="G23" s="37"/>
      <c r="H23" s="37"/>
      <c r="I23" s="37"/>
      <c r="J23" s="37"/>
      <c r="K23" s="37"/>
      <c r="L23" s="37"/>
      <c r="M23" s="37"/>
      <c r="N23" s="37"/>
    </row>
    <row r="24" spans="1:14" x14ac:dyDescent="0.2">
      <c r="A24" s="42" t="s">
        <v>21</v>
      </c>
      <c r="B24" s="44">
        <f>AVERAGE(B13:B23)</f>
        <v>0</v>
      </c>
      <c r="C24" s="44">
        <f>AVERAGE(C13:C23)</f>
        <v>0</v>
      </c>
      <c r="D24" s="44">
        <f>AVERAGE(D13:D23)</f>
        <v>7.8818181818181809</v>
      </c>
      <c r="E24" s="44">
        <f>AVERAGE(E13:E23)</f>
        <v>12.859090909090908</v>
      </c>
      <c r="F24" s="44">
        <f>AVERAGE(F13:F23)</f>
        <v>20.740909090909089</v>
      </c>
      <c r="G24" s="37"/>
      <c r="H24" s="37"/>
      <c r="I24" s="37"/>
      <c r="J24" s="37"/>
      <c r="K24" s="37"/>
      <c r="L24" s="37"/>
      <c r="M24" s="37"/>
      <c r="N24" s="37"/>
    </row>
    <row r="25" spans="1:14" x14ac:dyDescent="0.2">
      <c r="A25" s="16" t="s">
        <v>22</v>
      </c>
      <c r="B25" s="12">
        <v>0</v>
      </c>
      <c r="C25" s="12">
        <v>0</v>
      </c>
      <c r="D25" s="12">
        <v>0.5</v>
      </c>
      <c r="E25" s="12">
        <v>1.7</v>
      </c>
      <c r="F25" s="12">
        <f>B25+C25+D25+E25</f>
        <v>2.2000000000000002</v>
      </c>
      <c r="G25" s="37"/>
      <c r="H25" s="37"/>
      <c r="I25" s="37"/>
      <c r="J25" s="37"/>
      <c r="K25" s="37"/>
      <c r="L25" s="37"/>
      <c r="M25" s="37"/>
      <c r="N25" s="37"/>
    </row>
    <row r="26" spans="1:14" x14ac:dyDescent="0.2">
      <c r="A26" s="16" t="s">
        <v>23</v>
      </c>
      <c r="B26" s="12">
        <v>0</v>
      </c>
      <c r="C26" s="12">
        <v>0</v>
      </c>
      <c r="D26" s="12">
        <v>0.6</v>
      </c>
      <c r="E26" s="12">
        <v>4.4000000000000004</v>
      </c>
      <c r="F26" s="12">
        <f>B26+C26+D26+E26</f>
        <v>5</v>
      </c>
      <c r="G26" s="37"/>
      <c r="H26" s="37"/>
      <c r="I26" s="37"/>
      <c r="J26" s="37"/>
      <c r="K26" s="37"/>
      <c r="L26" s="37"/>
      <c r="M26" s="37"/>
      <c r="N26" s="37"/>
    </row>
    <row r="27" spans="1:14" x14ac:dyDescent="0.2">
      <c r="A27" s="42" t="s">
        <v>24</v>
      </c>
      <c r="B27" s="43">
        <f>AVERAGE(B25:B26)</f>
        <v>0</v>
      </c>
      <c r="C27" s="43">
        <f>AVERAGE(C25:C26)</f>
        <v>0</v>
      </c>
      <c r="D27" s="43">
        <f>AVERAGE(D25:D26)</f>
        <v>0.55000000000000004</v>
      </c>
      <c r="E27" s="43">
        <f>AVERAGE(E25:E26)</f>
        <v>3.0500000000000003</v>
      </c>
      <c r="F27" s="44">
        <f>AVERAGE(F25:F26)</f>
        <v>3.6</v>
      </c>
      <c r="G27" s="37"/>
      <c r="H27" s="37"/>
      <c r="I27" s="37"/>
      <c r="J27" s="37"/>
      <c r="K27" s="37"/>
      <c r="L27" s="37"/>
      <c r="M27" s="37"/>
      <c r="N27" s="37"/>
    </row>
    <row r="28" spans="1:14" x14ac:dyDescent="0.2">
      <c r="A28" s="16" t="s">
        <v>25</v>
      </c>
      <c r="B28" s="12">
        <v>0</v>
      </c>
      <c r="C28" s="12">
        <v>0</v>
      </c>
      <c r="D28" s="12">
        <v>1.2</v>
      </c>
      <c r="E28" s="12">
        <v>0</v>
      </c>
      <c r="F28" s="12">
        <f>B28+C28+D28+E28</f>
        <v>1.2</v>
      </c>
      <c r="G28" s="37"/>
      <c r="H28" s="37"/>
      <c r="I28" s="37"/>
      <c r="J28" s="37"/>
      <c r="K28" s="37"/>
      <c r="L28" s="37"/>
      <c r="M28" s="37"/>
      <c r="N28" s="37"/>
    </row>
    <row r="29" spans="1:14" x14ac:dyDescent="0.2">
      <c r="A29" s="16" t="s">
        <v>26</v>
      </c>
      <c r="B29" s="12">
        <v>0</v>
      </c>
      <c r="C29" s="12">
        <v>0</v>
      </c>
      <c r="D29" s="12">
        <v>0.6</v>
      </c>
      <c r="E29" s="12">
        <v>0.4</v>
      </c>
      <c r="F29" s="12">
        <f>B29+C29+D29+E29</f>
        <v>1</v>
      </c>
      <c r="G29" s="37"/>
      <c r="H29" s="37"/>
      <c r="I29" s="37"/>
      <c r="J29" s="37"/>
      <c r="K29" s="37"/>
      <c r="L29" s="37"/>
      <c r="M29" s="37"/>
      <c r="N29" s="37"/>
    </row>
    <row r="30" spans="1:14" x14ac:dyDescent="0.2">
      <c r="A30" s="16" t="s">
        <v>27</v>
      </c>
      <c r="B30" s="12">
        <v>0</v>
      </c>
      <c r="C30" s="12">
        <v>0</v>
      </c>
      <c r="D30" s="12">
        <v>1.2</v>
      </c>
      <c r="E30" s="12">
        <v>2.2999999999999998</v>
      </c>
      <c r="F30" s="12">
        <f>B30+C30+D30+E30</f>
        <v>3.5</v>
      </c>
      <c r="G30" s="37"/>
      <c r="H30" s="37"/>
      <c r="I30" s="37"/>
      <c r="J30" s="37"/>
      <c r="K30" s="37"/>
      <c r="L30" s="37"/>
      <c r="M30" s="37"/>
      <c r="N30" s="37"/>
    </row>
    <row r="31" spans="1:14" x14ac:dyDescent="0.2">
      <c r="A31" s="42" t="s">
        <v>28</v>
      </c>
      <c r="B31" s="43">
        <f>AVERAGE(B28:B30)</f>
        <v>0</v>
      </c>
      <c r="C31" s="43">
        <f>AVERAGE(C28:C30)</f>
        <v>0</v>
      </c>
      <c r="D31" s="43">
        <f>AVERAGE(D28:D30)</f>
        <v>1</v>
      </c>
      <c r="E31" s="43">
        <f>AVERAGE(E28:E30)</f>
        <v>0.89999999999999991</v>
      </c>
      <c r="F31" s="44">
        <f>AVERAGE(F28:F30)</f>
        <v>1.9000000000000001</v>
      </c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118" t="s">
        <v>45</v>
      </c>
      <c r="B32" s="119">
        <v>0</v>
      </c>
      <c r="C32" s="119">
        <v>0</v>
      </c>
      <c r="D32" s="119">
        <v>27.6</v>
      </c>
      <c r="E32" s="119">
        <v>1</v>
      </c>
      <c r="F32" s="119">
        <f t="shared" ref="F32:F40" si="2">B32+C32+D32+E32</f>
        <v>28.6</v>
      </c>
      <c r="G32" s="37"/>
      <c r="H32" s="37"/>
      <c r="I32" s="37"/>
      <c r="J32" s="37"/>
      <c r="K32" s="37"/>
      <c r="L32" s="37"/>
      <c r="M32" s="37"/>
      <c r="N32" s="37"/>
    </row>
    <row r="33" spans="1:14" x14ac:dyDescent="0.2">
      <c r="A33" s="16" t="s">
        <v>29</v>
      </c>
      <c r="B33" s="12">
        <v>0</v>
      </c>
      <c r="C33" s="12">
        <v>0</v>
      </c>
      <c r="D33" s="12">
        <v>9</v>
      </c>
      <c r="E33" s="12">
        <v>0.8</v>
      </c>
      <c r="F33" s="12">
        <f t="shared" si="2"/>
        <v>9.8000000000000007</v>
      </c>
      <c r="G33" s="37"/>
      <c r="H33" s="37"/>
      <c r="I33" s="37"/>
      <c r="J33" s="37"/>
      <c r="K33" s="37"/>
      <c r="L33" s="37"/>
      <c r="M33" s="37"/>
      <c r="N33" s="37"/>
    </row>
    <row r="34" spans="1:14" x14ac:dyDescent="0.2">
      <c r="A34" s="16" t="s">
        <v>30</v>
      </c>
      <c r="B34" s="12">
        <v>0</v>
      </c>
      <c r="C34" s="12">
        <v>0</v>
      </c>
      <c r="D34" s="12">
        <v>32.299999999999997</v>
      </c>
      <c r="E34" s="12">
        <v>1.5</v>
      </c>
      <c r="F34" s="12">
        <f t="shared" si="2"/>
        <v>33.799999999999997</v>
      </c>
      <c r="G34" s="37"/>
      <c r="H34" s="37"/>
      <c r="I34" s="37"/>
      <c r="J34" s="37"/>
      <c r="K34" s="37"/>
      <c r="L34" s="37"/>
      <c r="M34" s="37"/>
      <c r="N34" s="37"/>
    </row>
    <row r="35" spans="1:14" x14ac:dyDescent="0.2">
      <c r="A35" s="16" t="s">
        <v>31</v>
      </c>
      <c r="B35" s="12">
        <v>0</v>
      </c>
      <c r="C35" s="12">
        <v>0</v>
      </c>
      <c r="D35" s="12">
        <v>6</v>
      </c>
      <c r="E35" s="12">
        <v>4</v>
      </c>
      <c r="F35" s="12">
        <f t="shared" si="2"/>
        <v>10</v>
      </c>
      <c r="G35" s="37"/>
      <c r="H35" s="37"/>
      <c r="I35" s="37"/>
      <c r="J35" s="37"/>
      <c r="K35" s="37"/>
      <c r="L35" s="37"/>
      <c r="M35" s="37"/>
      <c r="N35" s="37"/>
    </row>
    <row r="36" spans="1:14" x14ac:dyDescent="0.2">
      <c r="A36" s="118" t="s">
        <v>46</v>
      </c>
      <c r="B36" s="119">
        <v>0</v>
      </c>
      <c r="C36" s="119">
        <v>0</v>
      </c>
      <c r="D36" s="119">
        <v>19</v>
      </c>
      <c r="E36" s="119">
        <v>1.8</v>
      </c>
      <c r="F36" s="119">
        <f t="shared" si="2"/>
        <v>20.8</v>
      </c>
      <c r="G36" s="37"/>
      <c r="H36" s="37"/>
      <c r="I36" s="37"/>
      <c r="J36" s="37"/>
      <c r="K36" s="37"/>
      <c r="L36" s="37"/>
      <c r="M36" s="37"/>
      <c r="N36" s="37"/>
    </row>
    <row r="37" spans="1:14" x14ac:dyDescent="0.2">
      <c r="A37" s="118" t="s">
        <v>32</v>
      </c>
      <c r="B37" s="119">
        <v>0</v>
      </c>
      <c r="C37" s="119">
        <v>0</v>
      </c>
      <c r="D37" s="119">
        <v>26</v>
      </c>
      <c r="E37" s="119">
        <v>1.2</v>
      </c>
      <c r="F37" s="119">
        <f t="shared" si="2"/>
        <v>27.2</v>
      </c>
      <c r="G37" s="37"/>
      <c r="H37" s="37"/>
      <c r="I37" s="37"/>
      <c r="J37" s="37"/>
      <c r="K37" s="37"/>
      <c r="L37" s="37"/>
      <c r="M37" s="37"/>
      <c r="N37" s="37"/>
    </row>
    <row r="38" spans="1:14" x14ac:dyDescent="0.2">
      <c r="A38" s="16" t="s">
        <v>33</v>
      </c>
      <c r="B38" s="12">
        <v>0</v>
      </c>
      <c r="C38" s="12">
        <v>0</v>
      </c>
      <c r="D38" s="12">
        <v>2.2000000000000002</v>
      </c>
      <c r="E38" s="12">
        <v>1.2</v>
      </c>
      <c r="F38" s="12">
        <f t="shared" si="2"/>
        <v>3.4000000000000004</v>
      </c>
      <c r="G38" s="37"/>
      <c r="H38" s="37"/>
      <c r="I38" s="37"/>
      <c r="J38" s="37"/>
      <c r="K38" s="37"/>
      <c r="L38" s="37"/>
      <c r="M38" s="37"/>
      <c r="N38" s="37"/>
    </row>
    <row r="39" spans="1:14" x14ac:dyDescent="0.2">
      <c r="A39" s="118" t="s">
        <v>44</v>
      </c>
      <c r="B39" s="119">
        <v>0</v>
      </c>
      <c r="C39" s="119">
        <v>0</v>
      </c>
      <c r="D39" s="119">
        <v>42</v>
      </c>
      <c r="E39" s="119">
        <v>0.8</v>
      </c>
      <c r="F39" s="119">
        <f t="shared" si="2"/>
        <v>42.8</v>
      </c>
      <c r="G39" s="37"/>
      <c r="H39" s="37"/>
      <c r="I39" s="37"/>
      <c r="J39" s="37"/>
      <c r="K39" s="37"/>
      <c r="L39" s="37"/>
      <c r="M39" s="37"/>
      <c r="N39" s="37"/>
    </row>
    <row r="40" spans="1:14" x14ac:dyDescent="0.2">
      <c r="A40" s="118" t="s">
        <v>88</v>
      </c>
      <c r="B40" s="119">
        <v>0</v>
      </c>
      <c r="C40" s="119">
        <v>0</v>
      </c>
      <c r="D40" s="119">
        <v>27.2</v>
      </c>
      <c r="E40" s="119">
        <v>2.8</v>
      </c>
      <c r="F40" s="119">
        <f t="shared" si="2"/>
        <v>30</v>
      </c>
      <c r="G40" s="37"/>
      <c r="H40" s="37"/>
      <c r="I40" s="37"/>
      <c r="J40" s="37"/>
      <c r="K40" s="37"/>
      <c r="L40" s="37"/>
      <c r="M40" s="37"/>
      <c r="N40" s="37"/>
    </row>
    <row r="41" spans="1:14" x14ac:dyDescent="0.2">
      <c r="A41" s="42" t="s">
        <v>35</v>
      </c>
      <c r="B41" s="44">
        <f>AVERAGE(B32:B40)</f>
        <v>0</v>
      </c>
      <c r="C41" s="44">
        <f>AVERAGE(C32:C40)</f>
        <v>0</v>
      </c>
      <c r="D41" s="44">
        <f>AVERAGE(D32:D40)</f>
        <v>21.255555555555556</v>
      </c>
      <c r="E41" s="44">
        <f>AVERAGE(E32:E40)</f>
        <v>1.6777777777777776</v>
      </c>
      <c r="F41" s="44">
        <f>AVERAGE(F32:F40)</f>
        <v>22.93333333333333</v>
      </c>
    </row>
    <row r="42" spans="1:14" x14ac:dyDescent="0.2">
      <c r="A42" s="46" t="s">
        <v>36</v>
      </c>
      <c r="B42" s="47">
        <f>AVERAGE(B4:B11,B13:B23,B25:B26,B28:B30,B32:B40)</f>
        <v>0</v>
      </c>
      <c r="C42" s="47">
        <f>AVERAGE(C4:C11,C13:C23,C25:C26,C28:C30,C32:C40)</f>
        <v>0</v>
      </c>
      <c r="D42" s="47">
        <f>AVERAGE(D4:D11,D13:D23,D25:D26,D28:D30,D32:D40)</f>
        <v>9.1363636363636367</v>
      </c>
      <c r="E42" s="47">
        <f>AVERAGE(E4:E11,E13:E23,E25:E26,E28:E30,E32:E40)</f>
        <v>5.9712121212121225</v>
      </c>
      <c r="F42" s="47">
        <f>AVERAGE(F4:F11,F13:F23,F25:F26,F28:F30,F32:F40)</f>
        <v>15.107575757575759</v>
      </c>
    </row>
  </sheetData>
  <protectedRanges>
    <protectedRange sqref="B4:E11 B13:E23 B25:E26 B32:E40" name="Intervalo1_1_4" securityDescriptor="O:WDG:WDD:(A;;CC;;;WD)"/>
    <protectedRange sqref="C28:C30" name="Intervalo1_1_1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70" zoomScaleNormal="70" workbookViewId="0">
      <selection activeCell="AH4" sqref="AH4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1" spans="1:33" x14ac:dyDescent="0.2">
      <c r="A1" s="133" t="s">
        <v>126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3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15" x14ac:dyDescent="0.25">
      <c r="A3" s="29" t="s">
        <v>54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3" x14ac:dyDescent="0.2">
      <c r="A4" s="89">
        <v>2018</v>
      </c>
      <c r="B4" s="24">
        <f>total!B46</f>
        <v>4.3606060606060595</v>
      </c>
      <c r="C4" s="24">
        <f>total!C46</f>
        <v>11.037878787878785</v>
      </c>
      <c r="D4" s="24">
        <f>total!D46</f>
        <v>2.3060606060606061</v>
      </c>
      <c r="E4" s="24">
        <f>total!E46</f>
        <v>4.3090909090909095</v>
      </c>
      <c r="F4" s="24">
        <f>total!F46</f>
        <v>6.4969696969696971</v>
      </c>
      <c r="G4" s="24">
        <f>total!G46</f>
        <v>5.5090909090909079</v>
      </c>
      <c r="H4" s="24">
        <f>total!H46</f>
        <v>5.6909090909090905</v>
      </c>
      <c r="I4" s="24">
        <f>total!I46</f>
        <v>0.19090909090909094</v>
      </c>
      <c r="J4" s="24"/>
      <c r="K4" s="24">
        <f>total!K46</f>
        <v>1.8696969696969696</v>
      </c>
      <c r="L4" s="24"/>
      <c r="M4" s="24">
        <f>total!M46</f>
        <v>10.739393939393938</v>
      </c>
      <c r="N4" s="24">
        <f>total!N46</f>
        <v>6.4757575757575765</v>
      </c>
      <c r="O4" s="24">
        <f>total!O46</f>
        <v>26.630303030303029</v>
      </c>
      <c r="P4" s="24">
        <f>total!P46</f>
        <v>2.4393939393939394</v>
      </c>
      <c r="Q4" s="24"/>
      <c r="R4" s="24"/>
      <c r="S4" s="24"/>
      <c r="T4" s="24">
        <f>total!T46</f>
        <v>4.1818181818181808</v>
      </c>
      <c r="U4" s="24">
        <f>total!U46</f>
        <v>39.592727272727274</v>
      </c>
      <c r="V4" s="24">
        <f>total!V46</f>
        <v>6.6212121212121229</v>
      </c>
      <c r="W4" s="24">
        <f>total!W46</f>
        <v>0.36363636363636365</v>
      </c>
      <c r="X4" s="24"/>
      <c r="Y4" s="24"/>
      <c r="Z4" s="24"/>
      <c r="AA4" s="24">
        <f>total!AA46</f>
        <v>6.9787878787878812</v>
      </c>
      <c r="AB4" s="24">
        <f>total!AB46</f>
        <v>20.427272727272729</v>
      </c>
      <c r="AC4" s="24">
        <f>total!AC46</f>
        <v>23.926060606060606</v>
      </c>
      <c r="AD4" s="24">
        <f>total!AD46</f>
        <v>2.5242424242424235</v>
      </c>
      <c r="AE4" s="24">
        <f>total!AE46</f>
        <v>12.71818181818182</v>
      </c>
      <c r="AF4" s="24">
        <f>total!AF46</f>
        <v>15.107575757575757</v>
      </c>
    </row>
    <row r="5" spans="1:33" x14ac:dyDescent="0.2">
      <c r="A5" s="89">
        <v>2017</v>
      </c>
      <c r="B5" s="24">
        <v>0.83030303030303032</v>
      </c>
      <c r="C5" s="24">
        <v>8.536363636363637</v>
      </c>
      <c r="D5" s="24">
        <v>8.8000000000000007</v>
      </c>
      <c r="E5" s="24">
        <v>2.3151515151515154</v>
      </c>
      <c r="F5" s="24">
        <v>24.621212121212118</v>
      </c>
      <c r="G5" s="24">
        <v>17.072727272727267</v>
      </c>
      <c r="H5" s="24">
        <v>30.775757575757577</v>
      </c>
      <c r="I5" s="24">
        <v>3.7303030303030296</v>
      </c>
      <c r="J5" s="24">
        <v>0.44545454545454544</v>
      </c>
      <c r="K5" s="24">
        <v>9.5515151515151526</v>
      </c>
      <c r="L5" s="24">
        <v>1.3484848484848484</v>
      </c>
      <c r="M5" s="24">
        <v>0</v>
      </c>
      <c r="N5" s="24">
        <v>4.5454545454545456E-2</v>
      </c>
      <c r="O5" s="24">
        <v>4.4848484848484853</v>
      </c>
      <c r="P5" s="24">
        <v>0.27878787878787875</v>
      </c>
      <c r="Q5" s="24">
        <v>0</v>
      </c>
      <c r="R5" s="24">
        <v>18.238181818181818</v>
      </c>
      <c r="S5" s="24">
        <v>1.5969696969696974</v>
      </c>
      <c r="T5" s="24">
        <v>1.7212121212121216</v>
      </c>
      <c r="U5" s="24">
        <v>0.23333333333333334</v>
      </c>
      <c r="V5" s="24">
        <v>0</v>
      </c>
      <c r="W5" s="24">
        <v>0</v>
      </c>
      <c r="X5" s="24">
        <v>0</v>
      </c>
      <c r="Y5" s="24">
        <v>0.85757575757575755</v>
      </c>
      <c r="Z5" s="24">
        <v>1.2272727272727273</v>
      </c>
      <c r="AA5" s="24">
        <v>0</v>
      </c>
      <c r="AB5" s="24">
        <v>0.19090909090909094</v>
      </c>
      <c r="AC5" s="24">
        <v>0.39999999999999997</v>
      </c>
      <c r="AD5" s="24">
        <v>8.1818181818181804E-2</v>
      </c>
      <c r="AE5" s="24">
        <v>0.11212121212121212</v>
      </c>
      <c r="AF5" s="24">
        <v>0</v>
      </c>
    </row>
    <row r="8" spans="1:33" ht="15" x14ac:dyDescent="0.25">
      <c r="A8" s="29" t="s">
        <v>43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Z8" s="8">
        <v>25</v>
      </c>
      <c r="AA8" s="8">
        <v>26</v>
      </c>
      <c r="AB8" s="8">
        <v>27</v>
      </c>
      <c r="AC8" s="8">
        <v>28</v>
      </c>
      <c r="AD8" s="8">
        <v>29</v>
      </c>
      <c r="AE8" s="8">
        <v>30</v>
      </c>
      <c r="AF8" s="8">
        <v>31</v>
      </c>
    </row>
    <row r="9" spans="1:33" x14ac:dyDescent="0.2">
      <c r="A9" s="89">
        <v>2018</v>
      </c>
      <c r="B9" s="24">
        <f>B4</f>
        <v>4.3606060606060595</v>
      </c>
      <c r="C9" s="24">
        <f t="shared" ref="C9:AF9" si="0">B9+C4</f>
        <v>15.398484848484845</v>
      </c>
      <c r="D9" s="24">
        <f t="shared" si="0"/>
        <v>17.70454545454545</v>
      </c>
      <c r="E9" s="24">
        <f t="shared" si="0"/>
        <v>22.013636363636358</v>
      </c>
      <c r="F9" s="24">
        <f t="shared" si="0"/>
        <v>28.510606060606055</v>
      </c>
      <c r="G9" s="24">
        <f t="shared" si="0"/>
        <v>34.019696969696966</v>
      </c>
      <c r="H9" s="24">
        <f t="shared" si="0"/>
        <v>39.710606060606054</v>
      </c>
      <c r="I9" s="24">
        <f t="shared" si="0"/>
        <v>39.901515151515142</v>
      </c>
      <c r="J9" s="24">
        <f t="shared" si="0"/>
        <v>39.901515151515142</v>
      </c>
      <c r="K9" s="24">
        <f t="shared" si="0"/>
        <v>41.771212121212109</v>
      </c>
      <c r="L9" s="24">
        <f t="shared" si="0"/>
        <v>41.771212121212109</v>
      </c>
      <c r="M9" s="24">
        <f t="shared" si="0"/>
        <v>52.510606060606051</v>
      </c>
      <c r="N9" s="24">
        <f t="shared" si="0"/>
        <v>58.986363636363627</v>
      </c>
      <c r="O9" s="24">
        <f t="shared" si="0"/>
        <v>85.61666666666666</v>
      </c>
      <c r="P9" s="24">
        <f t="shared" si="0"/>
        <v>88.056060606060598</v>
      </c>
      <c r="Q9" s="24">
        <f t="shared" si="0"/>
        <v>88.056060606060598</v>
      </c>
      <c r="R9" s="24">
        <f t="shared" si="0"/>
        <v>88.056060606060598</v>
      </c>
      <c r="S9" s="24">
        <f t="shared" si="0"/>
        <v>88.056060606060598</v>
      </c>
      <c r="T9" s="24">
        <f t="shared" si="0"/>
        <v>92.237878787878785</v>
      </c>
      <c r="U9" s="24">
        <f t="shared" si="0"/>
        <v>131.83060606060604</v>
      </c>
      <c r="V9" s="24">
        <f t="shared" si="0"/>
        <v>138.45181818181817</v>
      </c>
      <c r="W9" s="24">
        <f t="shared" si="0"/>
        <v>138.81545454545454</v>
      </c>
      <c r="X9" s="24">
        <f t="shared" si="0"/>
        <v>138.81545454545454</v>
      </c>
      <c r="Y9" s="24">
        <f t="shared" si="0"/>
        <v>138.81545454545454</v>
      </c>
      <c r="Z9" s="24">
        <f t="shared" si="0"/>
        <v>138.81545454545454</v>
      </c>
      <c r="AA9" s="24">
        <f t="shared" si="0"/>
        <v>145.79424242424241</v>
      </c>
      <c r="AB9" s="24">
        <f t="shared" si="0"/>
        <v>166.22151515151515</v>
      </c>
      <c r="AC9" s="24">
        <f t="shared" si="0"/>
        <v>190.14757575757577</v>
      </c>
      <c r="AD9" s="24">
        <f t="shared" si="0"/>
        <v>192.6718181818182</v>
      </c>
      <c r="AE9" s="24">
        <f t="shared" si="0"/>
        <v>205.39000000000001</v>
      </c>
      <c r="AF9" s="24">
        <f t="shared" si="0"/>
        <v>220.49757575757576</v>
      </c>
      <c r="AG9" s="105"/>
    </row>
    <row r="10" spans="1:33" x14ac:dyDescent="0.2">
      <c r="A10" s="89">
        <v>2017</v>
      </c>
      <c r="B10" s="24">
        <f>B5</f>
        <v>0.83030303030303032</v>
      </c>
      <c r="C10" s="24">
        <f t="shared" ref="C10:AF10" si="1">B10+C5</f>
        <v>9.3666666666666671</v>
      </c>
      <c r="D10" s="24">
        <f t="shared" si="1"/>
        <v>18.166666666666668</v>
      </c>
      <c r="E10" s="24">
        <f t="shared" si="1"/>
        <v>20.481818181818184</v>
      </c>
      <c r="F10" s="24">
        <f t="shared" si="1"/>
        <v>45.103030303030302</v>
      </c>
      <c r="G10" s="24">
        <f t="shared" si="1"/>
        <v>62.175757575757572</v>
      </c>
      <c r="H10" s="24">
        <f t="shared" si="1"/>
        <v>92.951515151515153</v>
      </c>
      <c r="I10" s="24">
        <f t="shared" si="1"/>
        <v>96.681818181818187</v>
      </c>
      <c r="J10" s="24">
        <f t="shared" si="1"/>
        <v>97.127272727272739</v>
      </c>
      <c r="K10" s="24">
        <f t="shared" si="1"/>
        <v>106.67878787878789</v>
      </c>
      <c r="L10" s="24">
        <f t="shared" si="1"/>
        <v>108.02727272727273</v>
      </c>
      <c r="M10" s="24">
        <f t="shared" si="1"/>
        <v>108.02727272727273</v>
      </c>
      <c r="N10" s="24">
        <f t="shared" si="1"/>
        <v>108.07272727272728</v>
      </c>
      <c r="O10" s="24">
        <f t="shared" si="1"/>
        <v>112.55757575757576</v>
      </c>
      <c r="P10" s="24">
        <f t="shared" si="1"/>
        <v>112.83636363636364</v>
      </c>
      <c r="Q10" s="24">
        <f t="shared" si="1"/>
        <v>112.83636363636364</v>
      </c>
      <c r="R10" s="24">
        <f t="shared" si="1"/>
        <v>131.07454545454547</v>
      </c>
      <c r="S10" s="24">
        <f t="shared" si="1"/>
        <v>132.67151515151517</v>
      </c>
      <c r="T10" s="24">
        <f t="shared" si="1"/>
        <v>134.39272727272729</v>
      </c>
      <c r="U10" s="24">
        <f t="shared" si="1"/>
        <v>134.62606060606061</v>
      </c>
      <c r="V10" s="24">
        <f t="shared" si="1"/>
        <v>134.62606060606061</v>
      </c>
      <c r="W10" s="24">
        <f t="shared" si="1"/>
        <v>134.62606060606061</v>
      </c>
      <c r="X10" s="24">
        <f t="shared" si="1"/>
        <v>134.62606060606061</v>
      </c>
      <c r="Y10" s="24">
        <f t="shared" si="1"/>
        <v>135.48363636363635</v>
      </c>
      <c r="Z10" s="24">
        <f t="shared" si="1"/>
        <v>136.71090909090907</v>
      </c>
      <c r="AA10" s="24">
        <f t="shared" si="1"/>
        <v>136.71090909090907</v>
      </c>
      <c r="AB10" s="24">
        <f t="shared" si="1"/>
        <v>136.90181818181816</v>
      </c>
      <c r="AC10" s="24">
        <f t="shared" si="1"/>
        <v>137.30181818181816</v>
      </c>
      <c r="AD10" s="24">
        <f t="shared" si="1"/>
        <v>137.38363636363636</v>
      </c>
      <c r="AE10" s="24">
        <f t="shared" si="1"/>
        <v>137.49575757575758</v>
      </c>
      <c r="AF10" s="24">
        <f t="shared" si="1"/>
        <v>137.49575757575758</v>
      </c>
      <c r="AG10" s="105"/>
    </row>
    <row r="11" spans="1:33" x14ac:dyDescent="0.2">
      <c r="A11" s="89" t="s">
        <v>92</v>
      </c>
      <c r="B11" s="101">
        <f t="shared" ref="B11:AF11" si="2">$M$21</f>
        <v>175.4826086956522</v>
      </c>
      <c r="C11" s="101">
        <f t="shared" si="2"/>
        <v>175.4826086956522</v>
      </c>
      <c r="D11" s="101">
        <f t="shared" si="2"/>
        <v>175.4826086956522</v>
      </c>
      <c r="E11" s="101">
        <f t="shared" si="2"/>
        <v>175.4826086956522</v>
      </c>
      <c r="F11" s="101">
        <f t="shared" si="2"/>
        <v>175.4826086956522</v>
      </c>
      <c r="G11" s="101">
        <f t="shared" si="2"/>
        <v>175.4826086956522</v>
      </c>
      <c r="H11" s="101">
        <f t="shared" si="2"/>
        <v>175.4826086956522</v>
      </c>
      <c r="I11" s="101">
        <f t="shared" si="2"/>
        <v>175.4826086956522</v>
      </c>
      <c r="J11" s="101">
        <f t="shared" si="2"/>
        <v>175.4826086956522</v>
      </c>
      <c r="K11" s="101">
        <f t="shared" si="2"/>
        <v>175.4826086956522</v>
      </c>
      <c r="L11" s="101">
        <f t="shared" si="2"/>
        <v>175.4826086956522</v>
      </c>
      <c r="M11" s="101">
        <f t="shared" si="2"/>
        <v>175.4826086956522</v>
      </c>
      <c r="N11" s="101">
        <f t="shared" si="2"/>
        <v>175.4826086956522</v>
      </c>
      <c r="O11" s="101">
        <f t="shared" si="2"/>
        <v>175.4826086956522</v>
      </c>
      <c r="P11" s="101">
        <f t="shared" si="2"/>
        <v>175.4826086956522</v>
      </c>
      <c r="Q11" s="101">
        <f t="shared" si="2"/>
        <v>175.4826086956522</v>
      </c>
      <c r="R11" s="101">
        <f t="shared" si="2"/>
        <v>175.4826086956522</v>
      </c>
      <c r="S11" s="101">
        <f t="shared" si="2"/>
        <v>175.4826086956522</v>
      </c>
      <c r="T11" s="101">
        <f t="shared" si="2"/>
        <v>175.4826086956522</v>
      </c>
      <c r="U11" s="101">
        <f t="shared" si="2"/>
        <v>175.4826086956522</v>
      </c>
      <c r="V11" s="101">
        <f t="shared" si="2"/>
        <v>175.4826086956522</v>
      </c>
      <c r="W11" s="101">
        <f t="shared" si="2"/>
        <v>175.4826086956522</v>
      </c>
      <c r="X11" s="101">
        <f t="shared" si="2"/>
        <v>175.4826086956522</v>
      </c>
      <c r="Y11" s="101">
        <f t="shared" si="2"/>
        <v>175.4826086956522</v>
      </c>
      <c r="Z11" s="101">
        <f t="shared" si="2"/>
        <v>175.4826086956522</v>
      </c>
      <c r="AA11" s="101">
        <f t="shared" si="2"/>
        <v>175.4826086956522</v>
      </c>
      <c r="AB11" s="101">
        <f t="shared" si="2"/>
        <v>175.4826086956522</v>
      </c>
      <c r="AC11" s="101">
        <f t="shared" si="2"/>
        <v>175.4826086956522</v>
      </c>
      <c r="AD11" s="101">
        <f t="shared" si="2"/>
        <v>175.4826086956522</v>
      </c>
      <c r="AE11" s="101">
        <f t="shared" si="2"/>
        <v>175.4826086956522</v>
      </c>
      <c r="AF11" s="101">
        <f t="shared" si="2"/>
        <v>175.4826086956522</v>
      </c>
    </row>
    <row r="14" spans="1:33" ht="15.75" x14ac:dyDescent="0.2">
      <c r="A14" s="106" t="s">
        <v>87</v>
      </c>
      <c r="B14" s="106">
        <v>2016</v>
      </c>
      <c r="C14" s="106" t="s">
        <v>92</v>
      </c>
      <c r="F14" s="139" t="s">
        <v>93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3" x14ac:dyDescent="0.2">
      <c r="A15" s="107" t="s">
        <v>55</v>
      </c>
      <c r="B15" s="101">
        <f>total!AG8</f>
        <v>231.1</v>
      </c>
      <c r="C15" s="101">
        <f t="shared" ref="C15:C47" si="3">$M$21</f>
        <v>175.4826086956522</v>
      </c>
      <c r="F15" s="90"/>
      <c r="G15" s="90">
        <v>1995</v>
      </c>
      <c r="H15" s="90">
        <v>1996</v>
      </c>
      <c r="I15" s="90">
        <v>1997</v>
      </c>
      <c r="J15" s="90">
        <v>1998</v>
      </c>
      <c r="K15" s="90">
        <v>1999</v>
      </c>
      <c r="L15" s="90">
        <v>2000</v>
      </c>
      <c r="M15" s="90">
        <v>2001</v>
      </c>
      <c r="N15" s="90">
        <v>2002</v>
      </c>
      <c r="O15" s="90">
        <v>2003</v>
      </c>
      <c r="P15" s="90">
        <v>2004</v>
      </c>
      <c r="Q15" s="90">
        <v>2005</v>
      </c>
      <c r="R15" s="90">
        <v>2006</v>
      </c>
      <c r="S15" s="90">
        <v>2007</v>
      </c>
      <c r="T15" s="90">
        <v>2008</v>
      </c>
      <c r="U15" s="90">
        <v>2009</v>
      </c>
      <c r="V15" s="90">
        <v>2010</v>
      </c>
      <c r="W15" s="90">
        <v>2011</v>
      </c>
      <c r="X15" s="90">
        <v>2012</v>
      </c>
      <c r="Y15" s="90">
        <v>2013</v>
      </c>
      <c r="Z15" s="90">
        <v>2014</v>
      </c>
      <c r="AA15" s="90">
        <v>2015</v>
      </c>
      <c r="AB15" s="90">
        <v>2016</v>
      </c>
      <c r="AC15" s="90">
        <v>2017</v>
      </c>
      <c r="AD15" s="90">
        <v>2018</v>
      </c>
    </row>
    <row r="16" spans="1:33" x14ac:dyDescent="0.2">
      <c r="A16" s="107" t="s">
        <v>56</v>
      </c>
      <c r="B16" s="101">
        <f>total!AG9</f>
        <v>193.9</v>
      </c>
      <c r="C16" s="101">
        <f t="shared" si="3"/>
        <v>175.4826086956522</v>
      </c>
      <c r="F16" s="90" t="s">
        <v>74</v>
      </c>
      <c r="G16" s="91">
        <v>236.3</v>
      </c>
      <c r="H16" s="91">
        <v>306.2</v>
      </c>
      <c r="I16" s="91">
        <v>76.400000000000006</v>
      </c>
      <c r="J16" s="91">
        <v>211.9</v>
      </c>
      <c r="K16" s="91">
        <v>156.9</v>
      </c>
      <c r="L16" s="91">
        <v>118.9</v>
      </c>
      <c r="M16" s="91">
        <v>203.8</v>
      </c>
      <c r="N16" s="91">
        <v>220</v>
      </c>
      <c r="O16" s="91">
        <v>134.9</v>
      </c>
      <c r="P16" s="91">
        <v>111.3</v>
      </c>
      <c r="Q16" s="91">
        <v>167</v>
      </c>
      <c r="R16" s="91">
        <v>338.8</v>
      </c>
      <c r="S16" s="91">
        <v>144.9</v>
      </c>
      <c r="T16" s="91">
        <v>101.3</v>
      </c>
      <c r="U16" s="91">
        <v>115.5</v>
      </c>
      <c r="V16" s="91">
        <v>167.9</v>
      </c>
      <c r="W16" s="91">
        <v>73.400000000000006</v>
      </c>
      <c r="X16" s="91">
        <v>142.69999999999999</v>
      </c>
      <c r="Y16" s="91">
        <v>174.9</v>
      </c>
      <c r="Z16" s="91">
        <v>234.4</v>
      </c>
      <c r="AA16" s="117">
        <v>253.9</v>
      </c>
      <c r="AB16" s="91">
        <v>207.3</v>
      </c>
      <c r="AC16" s="91">
        <v>137.5</v>
      </c>
      <c r="AD16" s="91">
        <f>total!AG46</f>
        <v>220.49757575757576</v>
      </c>
    </row>
    <row r="17" spans="1:30" x14ac:dyDescent="0.2">
      <c r="A17" s="107" t="s">
        <v>57</v>
      </c>
      <c r="B17" s="101">
        <f>total!AG10</f>
        <v>195.10000000000002</v>
      </c>
      <c r="C17" s="101">
        <f t="shared" si="3"/>
        <v>175.4826086956522</v>
      </c>
      <c r="F17" s="92" t="s">
        <v>92</v>
      </c>
      <c r="G17" s="101">
        <f t="shared" ref="G17:AD17" si="4">$M$21</f>
        <v>175.4826086956522</v>
      </c>
      <c r="H17" s="101">
        <f t="shared" si="4"/>
        <v>175.4826086956522</v>
      </c>
      <c r="I17" s="101">
        <f t="shared" si="4"/>
        <v>175.4826086956522</v>
      </c>
      <c r="J17" s="101">
        <f t="shared" si="4"/>
        <v>175.4826086956522</v>
      </c>
      <c r="K17" s="101">
        <f t="shared" si="4"/>
        <v>175.4826086956522</v>
      </c>
      <c r="L17" s="101">
        <f t="shared" si="4"/>
        <v>175.4826086956522</v>
      </c>
      <c r="M17" s="101">
        <f t="shared" si="4"/>
        <v>175.4826086956522</v>
      </c>
      <c r="N17" s="101">
        <f t="shared" si="4"/>
        <v>175.4826086956522</v>
      </c>
      <c r="O17" s="101">
        <f t="shared" si="4"/>
        <v>175.4826086956522</v>
      </c>
      <c r="P17" s="101">
        <f t="shared" si="4"/>
        <v>175.4826086956522</v>
      </c>
      <c r="Q17" s="101">
        <f t="shared" si="4"/>
        <v>175.4826086956522</v>
      </c>
      <c r="R17" s="101">
        <f t="shared" si="4"/>
        <v>175.4826086956522</v>
      </c>
      <c r="S17" s="101">
        <f t="shared" si="4"/>
        <v>175.4826086956522</v>
      </c>
      <c r="T17" s="101">
        <f t="shared" si="4"/>
        <v>175.4826086956522</v>
      </c>
      <c r="U17" s="101">
        <f t="shared" si="4"/>
        <v>175.4826086956522</v>
      </c>
      <c r="V17" s="101">
        <f t="shared" si="4"/>
        <v>175.4826086956522</v>
      </c>
      <c r="W17" s="101">
        <f t="shared" si="4"/>
        <v>175.4826086956522</v>
      </c>
      <c r="X17" s="101">
        <f t="shared" si="4"/>
        <v>175.4826086956522</v>
      </c>
      <c r="Y17" s="101">
        <f t="shared" si="4"/>
        <v>175.4826086956522</v>
      </c>
      <c r="Z17" s="101">
        <f t="shared" si="4"/>
        <v>175.4826086956522</v>
      </c>
      <c r="AA17" s="101">
        <f t="shared" si="4"/>
        <v>175.4826086956522</v>
      </c>
      <c r="AB17" s="101">
        <f t="shared" si="4"/>
        <v>175.4826086956522</v>
      </c>
      <c r="AC17" s="101">
        <f t="shared" si="4"/>
        <v>175.4826086956522</v>
      </c>
      <c r="AD17" s="101">
        <f t="shared" si="4"/>
        <v>175.4826086956522</v>
      </c>
    </row>
    <row r="18" spans="1:30" x14ac:dyDescent="0.2">
      <c r="A18" s="107" t="s">
        <v>58</v>
      </c>
      <c r="B18" s="101">
        <f>total!AG11</f>
        <v>151.20000000000002</v>
      </c>
      <c r="C18" s="101">
        <f t="shared" si="3"/>
        <v>175.4826086956522</v>
      </c>
    </row>
    <row r="19" spans="1:30" x14ac:dyDescent="0.2">
      <c r="A19" s="107" t="s">
        <v>59</v>
      </c>
      <c r="B19" s="101">
        <f>total!AG12</f>
        <v>172.79999999999998</v>
      </c>
      <c r="C19" s="101">
        <f t="shared" si="3"/>
        <v>175.4826086956522</v>
      </c>
    </row>
    <row r="20" spans="1:30" x14ac:dyDescent="0.2">
      <c r="A20" s="107" t="s">
        <v>60</v>
      </c>
      <c r="B20" s="101">
        <f>total!AG13</f>
        <v>150.4</v>
      </c>
      <c r="C20" s="101">
        <f t="shared" si="3"/>
        <v>175.4826086956522</v>
      </c>
      <c r="F20" s="134"/>
      <c r="G20" s="135"/>
      <c r="H20" s="108" t="s">
        <v>91</v>
      </c>
      <c r="I20" s="109" t="s">
        <v>92</v>
      </c>
      <c r="L20" s="136" t="s">
        <v>74</v>
      </c>
      <c r="M20" s="136"/>
    </row>
    <row r="21" spans="1:30" x14ac:dyDescent="0.2">
      <c r="A21" s="107" t="s">
        <v>61</v>
      </c>
      <c r="B21" s="101">
        <f>total!AG14</f>
        <v>172.56</v>
      </c>
      <c r="C21" s="101">
        <f t="shared" si="3"/>
        <v>175.4826086956522</v>
      </c>
      <c r="F21" s="137" t="s">
        <v>49</v>
      </c>
      <c r="G21" s="138"/>
      <c r="H21" s="19">
        <f>total!AG16</f>
        <v>182.3075</v>
      </c>
      <c r="I21" s="101">
        <f>$M$21</f>
        <v>175.4826086956522</v>
      </c>
      <c r="L21" s="92" t="s">
        <v>92</v>
      </c>
      <c r="M21" s="101">
        <f>AVERAGE(G16:AC16)</f>
        <v>175.4826086956522</v>
      </c>
    </row>
    <row r="22" spans="1:30" x14ac:dyDescent="0.2">
      <c r="A22" s="107" t="s">
        <v>62</v>
      </c>
      <c r="B22" s="101">
        <f>total!AG15</f>
        <v>191.39999999999998</v>
      </c>
      <c r="C22" s="101">
        <f t="shared" si="3"/>
        <v>175.4826086956522</v>
      </c>
      <c r="F22" s="137" t="s">
        <v>50</v>
      </c>
      <c r="G22" s="138"/>
      <c r="H22" s="19">
        <f>total!AG28</f>
        <v>209.88727272727274</v>
      </c>
      <c r="I22" s="101">
        <f>$M$21</f>
        <v>175.4826086956522</v>
      </c>
    </row>
    <row r="23" spans="1:30" x14ac:dyDescent="0.2">
      <c r="A23" s="107" t="s">
        <v>63</v>
      </c>
      <c r="B23" s="101">
        <f>total!AG17</f>
        <v>201.79999999999995</v>
      </c>
      <c r="C23" s="101">
        <f t="shared" si="3"/>
        <v>175.4826086956522</v>
      </c>
      <c r="F23" s="137" t="s">
        <v>51</v>
      </c>
      <c r="G23" s="138"/>
      <c r="H23" s="19">
        <f>total!AG31</f>
        <v>279.35000000000002</v>
      </c>
      <c r="I23" s="101">
        <f>$M$21</f>
        <v>175.4826086956522</v>
      </c>
    </row>
    <row r="24" spans="1:30" x14ac:dyDescent="0.2">
      <c r="A24" s="107" t="s">
        <v>64</v>
      </c>
      <c r="B24" s="101">
        <f>total!AG18</f>
        <v>214.91000000000003</v>
      </c>
      <c r="C24" s="101">
        <f t="shared" si="3"/>
        <v>175.4826086956522</v>
      </c>
      <c r="F24" s="137" t="s">
        <v>52</v>
      </c>
      <c r="G24" s="138"/>
      <c r="H24" s="19">
        <f>total!AG35</f>
        <v>259.63333333333338</v>
      </c>
      <c r="I24" s="101">
        <f>$M$21</f>
        <v>175.4826086956522</v>
      </c>
    </row>
    <row r="25" spans="1:30" x14ac:dyDescent="0.2">
      <c r="A25" s="107" t="s">
        <v>65</v>
      </c>
      <c r="B25" s="101">
        <f>total!AG19</f>
        <v>160.10000000000002</v>
      </c>
      <c r="C25" s="101">
        <f t="shared" si="3"/>
        <v>175.4826086956522</v>
      </c>
      <c r="F25" s="137" t="s">
        <v>53</v>
      </c>
      <c r="G25" s="138"/>
      <c r="H25" s="19">
        <f>total!AG45</f>
        <v>241.28888888888889</v>
      </c>
      <c r="I25" s="101">
        <f>$M$21</f>
        <v>175.4826086956522</v>
      </c>
    </row>
    <row r="26" spans="1:30" x14ac:dyDescent="0.2">
      <c r="A26" s="107" t="s">
        <v>66</v>
      </c>
      <c r="B26" s="101">
        <f>total!AG20</f>
        <v>181.5</v>
      </c>
      <c r="C26" s="101">
        <f t="shared" si="3"/>
        <v>175.4826086956522</v>
      </c>
    </row>
    <row r="27" spans="1:30" x14ac:dyDescent="0.2">
      <c r="A27" s="107" t="s">
        <v>67</v>
      </c>
      <c r="B27" s="101">
        <f>total!AG21</f>
        <v>235.10000000000002</v>
      </c>
      <c r="C27" s="101">
        <f t="shared" si="3"/>
        <v>175.4826086956522</v>
      </c>
    </row>
    <row r="28" spans="1:30" x14ac:dyDescent="0.2">
      <c r="A28" s="107" t="s">
        <v>68</v>
      </c>
      <c r="B28" s="101">
        <f>total!AG22</f>
        <v>217</v>
      </c>
      <c r="C28" s="101">
        <f t="shared" si="3"/>
        <v>175.4826086956522</v>
      </c>
    </row>
    <row r="29" spans="1:30" x14ac:dyDescent="0.2">
      <c r="A29" s="107" t="s">
        <v>69</v>
      </c>
      <c r="B29" s="101">
        <f>total!AG23</f>
        <v>262.39999999999998</v>
      </c>
      <c r="C29" s="101">
        <f t="shared" si="3"/>
        <v>175.4826086956522</v>
      </c>
    </row>
    <row r="30" spans="1:30" x14ac:dyDescent="0.2">
      <c r="A30" s="107" t="s">
        <v>70</v>
      </c>
      <c r="B30" s="101">
        <f>total!AG24</f>
        <v>276.30000000000007</v>
      </c>
      <c r="C30" s="101">
        <f t="shared" si="3"/>
        <v>175.4826086956522</v>
      </c>
    </row>
    <row r="31" spans="1:30" x14ac:dyDescent="0.2">
      <c r="A31" s="107" t="s">
        <v>71</v>
      </c>
      <c r="B31" s="101">
        <f>total!AG25</f>
        <v>145.60000000000002</v>
      </c>
      <c r="C31" s="101">
        <f t="shared" si="3"/>
        <v>175.4826086956522</v>
      </c>
    </row>
    <row r="32" spans="1:30" x14ac:dyDescent="0.2">
      <c r="A32" s="107" t="s">
        <v>72</v>
      </c>
      <c r="B32" s="101">
        <f>total!AG26</f>
        <v>151.05000000000001</v>
      </c>
      <c r="C32" s="101">
        <f t="shared" si="3"/>
        <v>175.4826086956522</v>
      </c>
    </row>
    <row r="33" spans="1:3" x14ac:dyDescent="0.2">
      <c r="A33" s="107" t="s">
        <v>73</v>
      </c>
      <c r="B33" s="101">
        <f>total!AG27</f>
        <v>263</v>
      </c>
      <c r="C33" s="101">
        <f t="shared" si="3"/>
        <v>175.4826086956522</v>
      </c>
    </row>
    <row r="34" spans="1:3" x14ac:dyDescent="0.2">
      <c r="A34" s="107" t="s">
        <v>74</v>
      </c>
      <c r="B34" s="101">
        <f>total!AG29</f>
        <v>305.89999999999998</v>
      </c>
      <c r="C34" s="101">
        <f t="shared" si="3"/>
        <v>175.4826086956522</v>
      </c>
    </row>
    <row r="35" spans="1:3" x14ac:dyDescent="0.2">
      <c r="A35" s="107" t="s">
        <v>75</v>
      </c>
      <c r="B35" s="101">
        <f>total!AG30</f>
        <v>252.8</v>
      </c>
      <c r="C35" s="101">
        <f t="shared" si="3"/>
        <v>175.4826086956522</v>
      </c>
    </row>
    <row r="36" spans="1:3" x14ac:dyDescent="0.2">
      <c r="A36" s="107" t="s">
        <v>76</v>
      </c>
      <c r="B36" s="101">
        <f>total!AG32</f>
        <v>227.9</v>
      </c>
      <c r="C36" s="101">
        <f t="shared" si="3"/>
        <v>175.4826086956522</v>
      </c>
    </row>
    <row r="37" spans="1:3" x14ac:dyDescent="0.2">
      <c r="A37" s="107" t="s">
        <v>77</v>
      </c>
      <c r="B37" s="101">
        <f>total!AG33</f>
        <v>245.9</v>
      </c>
      <c r="C37" s="101">
        <f t="shared" si="3"/>
        <v>175.4826086956522</v>
      </c>
    </row>
    <row r="38" spans="1:3" x14ac:dyDescent="0.2">
      <c r="A38" s="107" t="s">
        <v>78</v>
      </c>
      <c r="B38" s="101">
        <f>total!AG34</f>
        <v>305.10000000000002</v>
      </c>
      <c r="C38" s="101">
        <f t="shared" si="3"/>
        <v>175.4826086956522</v>
      </c>
    </row>
    <row r="39" spans="1:3" x14ac:dyDescent="0.2">
      <c r="A39" s="107" t="s">
        <v>79</v>
      </c>
      <c r="B39" s="101">
        <f>total!AG36</f>
        <v>210.29999999999998</v>
      </c>
      <c r="C39" s="101">
        <f t="shared" si="3"/>
        <v>175.4826086956522</v>
      </c>
    </row>
    <row r="40" spans="1:3" x14ac:dyDescent="0.2">
      <c r="A40" s="107" t="s">
        <v>80</v>
      </c>
      <c r="B40" s="101">
        <f>total!AG37</f>
        <v>220.6</v>
      </c>
      <c r="C40" s="101">
        <f t="shared" si="3"/>
        <v>175.4826086956522</v>
      </c>
    </row>
    <row r="41" spans="1:3" x14ac:dyDescent="0.2">
      <c r="A41" s="107" t="s">
        <v>81</v>
      </c>
      <c r="B41" s="101">
        <f>total!AG38</f>
        <v>213.59999999999997</v>
      </c>
      <c r="C41" s="101">
        <f t="shared" si="3"/>
        <v>175.4826086956522</v>
      </c>
    </row>
    <row r="42" spans="1:3" x14ac:dyDescent="0.2">
      <c r="A42" s="107" t="s">
        <v>82</v>
      </c>
      <c r="B42" s="101">
        <f>total!AG39</f>
        <v>249.4</v>
      </c>
      <c r="C42" s="101">
        <f t="shared" si="3"/>
        <v>175.4826086956522</v>
      </c>
    </row>
    <row r="43" spans="1:3" x14ac:dyDescent="0.2">
      <c r="A43" s="107" t="s">
        <v>83</v>
      </c>
      <c r="B43" s="101">
        <f>total!AG40</f>
        <v>221.50000000000003</v>
      </c>
      <c r="C43" s="101">
        <f t="shared" si="3"/>
        <v>175.4826086956522</v>
      </c>
    </row>
    <row r="44" spans="1:3" x14ac:dyDescent="0.2">
      <c r="A44" s="107" t="s">
        <v>84</v>
      </c>
      <c r="B44" s="101">
        <f>total!AG41</f>
        <v>252.39999999999995</v>
      </c>
      <c r="C44" s="101">
        <f t="shared" si="3"/>
        <v>175.4826086956522</v>
      </c>
    </row>
    <row r="45" spans="1:3" x14ac:dyDescent="0.2">
      <c r="A45" s="107" t="s">
        <v>85</v>
      </c>
      <c r="B45" s="101">
        <f>total!AG42</f>
        <v>313.39999999999998</v>
      </c>
      <c r="C45" s="101">
        <f t="shared" si="3"/>
        <v>175.4826086956522</v>
      </c>
    </row>
    <row r="46" spans="1:3" x14ac:dyDescent="0.2">
      <c r="A46" s="107" t="s">
        <v>86</v>
      </c>
      <c r="B46" s="101">
        <f>total!AG43</f>
        <v>214.2</v>
      </c>
      <c r="C46" s="101">
        <f t="shared" si="3"/>
        <v>175.4826086956522</v>
      </c>
    </row>
    <row r="47" spans="1:3" x14ac:dyDescent="0.2">
      <c r="A47" s="107" t="s">
        <v>89</v>
      </c>
      <c r="B47" s="101">
        <f>total!AG44</f>
        <v>276.2</v>
      </c>
      <c r="C47" s="101">
        <f t="shared" si="3"/>
        <v>175.4826086956522</v>
      </c>
    </row>
  </sheetData>
  <mergeCells count="9">
    <mergeCell ref="A1:AF1"/>
    <mergeCell ref="F20:G20"/>
    <mergeCell ref="L20:M20"/>
    <mergeCell ref="F25:G25"/>
    <mergeCell ref="F21:G21"/>
    <mergeCell ref="F22:G22"/>
    <mergeCell ref="F23:G23"/>
    <mergeCell ref="F24:G24"/>
    <mergeCell ref="F14:AD14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1995-2017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Thomaz</cp:lastModifiedBy>
  <cp:lastPrinted>2011-03-09T13:38:21Z</cp:lastPrinted>
  <dcterms:created xsi:type="dcterms:W3CDTF">2010-05-28T17:26:50Z</dcterms:created>
  <dcterms:modified xsi:type="dcterms:W3CDTF">2018-12-05T22:17:49Z</dcterms:modified>
</cp:coreProperties>
</file>